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MAS\FHS CONSTRUTORA\OBRAS 2021\Garrafão do Norte\ESCOLA M.NAZARE FERRO-VILA TRACUÁ\"/>
    </mc:Choice>
  </mc:AlternateContent>
  <bookViews>
    <workbookView xWindow="0" yWindow="0" windowWidth="20490" windowHeight="7620"/>
  </bookViews>
  <sheets>
    <sheet name="Composição de Custo Unitário" sheetId="8" r:id="rId1"/>
  </sheets>
  <definedNames>
    <definedName name="_xlnm.Print_Area" localSheetId="0">'Composição de Custo Unitário'!$A$1:$J$365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0" i="8" l="1"/>
  <c r="J352" i="8" s="1"/>
  <c r="J343" i="8"/>
  <c r="J342" i="8"/>
  <c r="J341" i="8"/>
  <c r="J340" i="8"/>
  <c r="J339" i="8"/>
  <c r="J338" i="8"/>
  <c r="J332" i="8"/>
  <c r="J331" i="8"/>
  <c r="J330" i="8"/>
  <c r="J329" i="8"/>
  <c r="J322" i="8"/>
  <c r="J321" i="8"/>
  <c r="J320" i="8"/>
  <c r="J319" i="8"/>
  <c r="J318" i="8"/>
  <c r="J317" i="8"/>
  <c r="J316" i="8"/>
  <c r="J315" i="8"/>
  <c r="J314" i="8"/>
  <c r="J313" i="8"/>
  <c r="J307" i="8"/>
  <c r="J306" i="8"/>
  <c r="J305" i="8"/>
  <c r="J304" i="8"/>
  <c r="J303" i="8"/>
  <c r="J302" i="8"/>
  <c r="J301" i="8"/>
  <c r="J294" i="8"/>
  <c r="J293" i="8"/>
  <c r="J292" i="8"/>
  <c r="J291" i="8"/>
  <c r="J285" i="8"/>
  <c r="J284" i="8"/>
  <c r="J283" i="8"/>
  <c r="J277" i="8"/>
  <c r="J276" i="8"/>
  <c r="J275" i="8"/>
  <c r="J269" i="8"/>
  <c r="J268" i="8"/>
  <c r="J267" i="8"/>
  <c r="J261" i="8"/>
  <c r="J260" i="8"/>
  <c r="J259" i="8"/>
  <c r="J253" i="8"/>
  <c r="J252" i="8"/>
  <c r="J251" i="8"/>
  <c r="J250" i="8"/>
  <c r="J249" i="8"/>
  <c r="J248" i="8"/>
  <c r="J247" i="8"/>
  <c r="J240" i="8"/>
  <c r="J239" i="8"/>
  <c r="J238" i="8"/>
  <c r="J237" i="8"/>
  <c r="J236" i="8"/>
  <c r="J235" i="8"/>
  <c r="J234" i="8"/>
  <c r="J233" i="8"/>
  <c r="J232" i="8"/>
  <c r="J231" i="8"/>
  <c r="J225" i="8"/>
  <c r="J224" i="8"/>
  <c r="J223" i="8"/>
  <c r="J222" i="8"/>
  <c r="J221" i="8"/>
  <c r="J220" i="8"/>
  <c r="J219" i="8"/>
  <c r="J218" i="8"/>
  <c r="J211" i="8"/>
  <c r="J210" i="8"/>
  <c r="J209" i="8"/>
  <c r="J208" i="8"/>
  <c r="J207" i="8"/>
  <c r="J206" i="8"/>
  <c r="J188" i="8"/>
  <c r="J187" i="8"/>
  <c r="J186" i="8"/>
  <c r="J180" i="8"/>
  <c r="J179" i="8"/>
  <c r="J199" i="8"/>
  <c r="J198" i="8"/>
  <c r="J197" i="8"/>
  <c r="J196" i="8"/>
  <c r="J195" i="8"/>
  <c r="J345" i="8" l="1"/>
  <c r="J334" i="8"/>
  <c r="J324" i="8"/>
  <c r="J309" i="8"/>
  <c r="J296" i="8"/>
  <c r="J287" i="8"/>
  <c r="J279" i="8"/>
  <c r="J271" i="8"/>
  <c r="J263" i="8"/>
  <c r="J255" i="8"/>
  <c r="J242" i="8"/>
  <c r="J227" i="8"/>
  <c r="J213" i="8"/>
  <c r="J191" i="8"/>
  <c r="J182" i="8"/>
  <c r="J201" i="8"/>
  <c r="J173" i="8"/>
  <c r="J172" i="8"/>
  <c r="J171" i="8"/>
  <c r="J170" i="8"/>
  <c r="J169" i="8"/>
  <c r="J163" i="8"/>
  <c r="J162" i="8"/>
  <c r="J161" i="8"/>
  <c r="J160" i="8"/>
  <c r="J159" i="8"/>
  <c r="J152" i="8"/>
  <c r="J151" i="8"/>
  <c r="J150" i="8"/>
  <c r="J144" i="8"/>
  <c r="J143" i="8"/>
  <c r="J142" i="8"/>
  <c r="J141" i="8"/>
  <c r="J134" i="8"/>
  <c r="J133" i="8"/>
  <c r="J132" i="8"/>
  <c r="J126" i="8"/>
  <c r="J125" i="8"/>
  <c r="J124" i="8"/>
  <c r="J123" i="8"/>
  <c r="J117" i="8"/>
  <c r="J116" i="8"/>
  <c r="J115" i="8"/>
  <c r="J109" i="8"/>
  <c r="J108" i="8"/>
  <c r="J107" i="8"/>
  <c r="J106" i="8"/>
  <c r="J105" i="8"/>
  <c r="J104" i="8"/>
  <c r="J97" i="8"/>
  <c r="J96" i="8"/>
  <c r="J90" i="8"/>
  <c r="J89" i="8"/>
  <c r="J83" i="8"/>
  <c r="J82" i="8"/>
  <c r="J81" i="8"/>
  <c r="J80" i="8"/>
  <c r="J79" i="8"/>
  <c r="J72" i="8"/>
  <c r="J71" i="8"/>
  <c r="J70" i="8"/>
  <c r="J69" i="8"/>
  <c r="J62" i="8"/>
  <c r="J61" i="8"/>
  <c r="J60" i="8"/>
  <c r="J59" i="8"/>
  <c r="J34" i="8"/>
  <c r="J52" i="8"/>
  <c r="J51" i="8"/>
  <c r="J50" i="8"/>
  <c r="J44" i="8"/>
  <c r="J43" i="8"/>
  <c r="J42" i="8"/>
  <c r="J41" i="8"/>
  <c r="J54" i="8" l="1"/>
  <c r="J175" i="8"/>
  <c r="J165" i="8"/>
  <c r="J154" i="8"/>
  <c r="J146" i="8"/>
  <c r="J136" i="8"/>
  <c r="J128" i="8"/>
  <c r="J119" i="8"/>
  <c r="J111" i="8"/>
  <c r="J99" i="8"/>
  <c r="J92" i="8"/>
  <c r="J85" i="8"/>
  <c r="J74" i="8"/>
  <c r="J64" i="8"/>
  <c r="J46" i="8"/>
  <c r="J33" i="8"/>
  <c r="J32" i="8"/>
  <c r="J26" i="8"/>
  <c r="J28" i="8" s="1"/>
  <c r="J20" i="8"/>
  <c r="J19" i="8"/>
  <c r="J18" i="8"/>
  <c r="J17" i="8"/>
  <c r="J16" i="8"/>
  <c r="J15" i="8"/>
  <c r="J14" i="8"/>
  <c r="J13" i="8"/>
  <c r="J12" i="8"/>
  <c r="J22" i="8" l="1"/>
  <c r="J36" i="8"/>
</calcChain>
</file>

<file path=xl/sharedStrings.xml><?xml version="1.0" encoding="utf-8"?>
<sst xmlns="http://schemas.openxmlformats.org/spreadsheetml/2006/main" count="579" uniqueCount="269">
  <si>
    <t>Item</t>
  </si>
  <si>
    <t>Und</t>
  </si>
  <si>
    <t>2.1</t>
  </si>
  <si>
    <t>2.2</t>
  </si>
  <si>
    <t>Placa da obra em chapa galvanizada</t>
  </si>
  <si>
    <t>Movimento de Terra para Fundação</t>
  </si>
  <si>
    <t>Escavação manual ate 1.50m de profundidade</t>
  </si>
  <si>
    <t>Fundação</t>
  </si>
  <si>
    <t>Superestrutura</t>
  </si>
  <si>
    <t>Alvenaria</t>
  </si>
  <si>
    <t>Alvenaria tijolo de barro a cutelo</t>
  </si>
  <si>
    <t>Esquadrias Banheiros Novos, Salas , Cozinha e Adm.</t>
  </si>
  <si>
    <t>6.1</t>
  </si>
  <si>
    <t>6.2</t>
  </si>
  <si>
    <t>Fechadura para porta de banheiro</t>
  </si>
  <si>
    <t>UN</t>
  </si>
  <si>
    <t>6.3</t>
  </si>
  <si>
    <t>Fechadura para porta interna</t>
  </si>
  <si>
    <t>Cobertura</t>
  </si>
  <si>
    <t>8.1</t>
  </si>
  <si>
    <t>8.2</t>
  </si>
  <si>
    <t>Cobertura - telha plan</t>
  </si>
  <si>
    <t>8.3</t>
  </si>
  <si>
    <t>Cumeeira de barro</t>
  </si>
  <si>
    <t>M</t>
  </si>
  <si>
    <t>8.4</t>
  </si>
  <si>
    <t>Encaliçamento de telha ceramica (beiral e cumieira)</t>
  </si>
  <si>
    <t>Forro Geral</t>
  </si>
  <si>
    <t>9.1</t>
  </si>
  <si>
    <t>Barroteamento em madeira de lei p/ forro PVC</t>
  </si>
  <si>
    <t>9.2</t>
  </si>
  <si>
    <t>Forro em lambri de PVC</t>
  </si>
  <si>
    <t>Pavimentação Banheiros Novos, Sala, Cozinha, Circ. e Adm.</t>
  </si>
  <si>
    <t>10.1</t>
  </si>
  <si>
    <t>Concreto simples c/ seixo e=5cm traço 1:2:3</t>
  </si>
  <si>
    <t>10.2</t>
  </si>
  <si>
    <t>Revestimento Banheiro Novo e Cozinha</t>
  </si>
  <si>
    <t>11.1</t>
  </si>
  <si>
    <t>Chapisco de cimento e areia no traço 1:3</t>
  </si>
  <si>
    <t>11.2</t>
  </si>
  <si>
    <t>11.3</t>
  </si>
  <si>
    <t>Revestimento Cerâmico Padrão Médio</t>
  </si>
  <si>
    <t>Pintura</t>
  </si>
  <si>
    <t>12.1</t>
  </si>
  <si>
    <t>13.1</t>
  </si>
  <si>
    <t>Ponto de agua (incl. tubos e conexoes)</t>
  </si>
  <si>
    <t>Pt</t>
  </si>
  <si>
    <t>13.2</t>
  </si>
  <si>
    <t>Ponto de esgoto (incl. tubos, conexoes,cx. e ralos)</t>
  </si>
  <si>
    <t>Instalações Elétricas</t>
  </si>
  <si>
    <t>14.1</t>
  </si>
  <si>
    <t>Ponto de luz / força (c/tubul., cx. e fiaçao) ate 200W</t>
  </si>
  <si>
    <t>14.2</t>
  </si>
  <si>
    <t>Interruptor 1 tecla paralelo (s/fiaçao)</t>
  </si>
  <si>
    <t>14.3</t>
  </si>
  <si>
    <t>Luminaria c/ 1 lamp. fluorescente 16W (sem fiaçao)</t>
  </si>
  <si>
    <t>14.4</t>
  </si>
  <si>
    <t>14.5</t>
  </si>
  <si>
    <t>14.6</t>
  </si>
  <si>
    <t>Cabo de cobre 2,5mm2 - 750 V</t>
  </si>
  <si>
    <t>Louças , Acessórios e Metais</t>
  </si>
  <si>
    <t>15.1</t>
  </si>
  <si>
    <t>Lavatorio de louça c/col.,torneira,sifao e valv.</t>
  </si>
  <si>
    <t>15.2</t>
  </si>
  <si>
    <t>Bacia sifonada c/cx. descarga acoplada c/ assento</t>
  </si>
  <si>
    <t>Serviços Complementares</t>
  </si>
  <si>
    <t>16.1</t>
  </si>
  <si>
    <t>Grade de ferro 1/2" (incl. pint. anti-corrosiva)</t>
  </si>
  <si>
    <t>16.2</t>
  </si>
  <si>
    <t>Fossa septica pre-moldada cap= 10 pessoas</t>
  </si>
  <si>
    <t>Serviços Finais</t>
  </si>
  <si>
    <t>Limpeza geral e entrega da obra</t>
  </si>
  <si>
    <t xml:space="preserve"> COMPOSIÇÃO DE CUSTO UNITÁRIO</t>
  </si>
  <si>
    <t>Cod</t>
  </si>
  <si>
    <t>Descrição dos Serviços</t>
  </si>
  <si>
    <t>Coef</t>
  </si>
  <si>
    <t xml:space="preserve">Valor Unit. </t>
  </si>
  <si>
    <t>Valor Parcial</t>
  </si>
  <si>
    <t>010004 P</t>
  </si>
  <si>
    <t>M2</t>
  </si>
  <si>
    <t>D00019</t>
  </si>
  <si>
    <t>Régua 3"x1" 4 m apar</t>
  </si>
  <si>
    <t>Dz</t>
  </si>
  <si>
    <t>D00034</t>
  </si>
  <si>
    <t>Chapa de fo go no 26 (1,00x2,00m)</t>
  </si>
  <si>
    <t>Ch</t>
  </si>
  <si>
    <t>P00017</t>
  </si>
  <si>
    <t>Tinta anti-ferruginosa</t>
  </si>
  <si>
    <t>GL</t>
  </si>
  <si>
    <t>D00281</t>
  </si>
  <si>
    <t>Pernamanca 3" x 2" 4 m - madeira branca</t>
  </si>
  <si>
    <t>D00082</t>
  </si>
  <si>
    <t>Prego 2"x11</t>
  </si>
  <si>
    <t>KG</t>
  </si>
  <si>
    <t>P00019</t>
  </si>
  <si>
    <t>Tinta esmalte</t>
  </si>
  <si>
    <t>CARPINTEIRO COM ENCARGOS COMPLEMENTARES</t>
  </si>
  <si>
    <t>H</t>
  </si>
  <si>
    <t>PINTOR COM ENCARGOS COMPLEMENTARES</t>
  </si>
  <si>
    <t>SERVENTE COM ENCARGOS COMPLEMENTARES</t>
  </si>
  <si>
    <t>Valor Total Parcial</t>
  </si>
  <si>
    <t>M3</t>
  </si>
  <si>
    <t xml:space="preserve"> Aterro incluindo carga, descarga, transporte e
 apiloamento</t>
  </si>
  <si>
    <t>M00006</t>
  </si>
  <si>
    <t>Compactador de solo CM-13</t>
  </si>
  <si>
    <t>Hp</t>
  </si>
  <si>
    <t>J00001</t>
  </si>
  <si>
    <t>Aterro arenoso</t>
  </si>
  <si>
    <t>Baldrame em concreto armado c/ cinta de
amarração</t>
  </si>
  <si>
    <t>Forma c/ madeira branca</t>
  </si>
  <si>
    <t>Desforma</t>
  </si>
  <si>
    <t>Armação p/ concreto</t>
  </si>
  <si>
    <t>Concreto c/ seixo Fck= 20 MPA (incl. lançamento e adensamento)</t>
  </si>
  <si>
    <t>3.1</t>
  </si>
  <si>
    <t>3.2</t>
  </si>
  <si>
    <t>Concreto ciclópico c/ pedra preta (incl. lançamento e adensamento)</t>
  </si>
  <si>
    <t>Baldrame em conc.ciclópico c/pedra preta 
incl.forma</t>
  </si>
  <si>
    <t>Concreto armado p/ calhas e percintas (incl.
lançamento e adensamento)</t>
  </si>
  <si>
    <t>D00036</t>
  </si>
  <si>
    <t>Tijolo de barro 14x19x9</t>
  </si>
  <si>
    <t>Argamassa de cimento,areia e adit. plast. 1:6</t>
  </si>
  <si>
    <t>PEDREIRO COM ENCARGOS COMPLEMENTA</t>
  </si>
  <si>
    <t>Porta mad. compens. c/ caix. Simples</t>
  </si>
  <si>
    <t>D00092</t>
  </si>
  <si>
    <t>Porta em compensado (preço medio)</t>
  </si>
  <si>
    <t>D00096</t>
  </si>
  <si>
    <t>Caixilho em madeira de lei</t>
  </si>
  <si>
    <t>AJUDANTE DE CARPINTEIRO COM ENCARGOS</t>
  </si>
  <si>
    <t>PEDREIRO COM ENCARGOS COMPLEMENTARES</t>
  </si>
  <si>
    <t>D00124</t>
  </si>
  <si>
    <t>Fechadura p/ banheiro - livre-ocupado</t>
  </si>
  <si>
    <t>D00123</t>
  </si>
  <si>
    <t>Fechadura interna</t>
  </si>
  <si>
    <t>Estrutura em mad. lei p/ telha de barro -
pç.aparelhada</t>
  </si>
  <si>
    <t>D00013</t>
  </si>
  <si>
    <t>Ripa 2 1/2"x1/2" 4 m apar.</t>
  </si>
  <si>
    <t>D00005</t>
  </si>
  <si>
    <t>Peça em madeira de lei 6"x3" 4 m apar.</t>
  </si>
  <si>
    <t>D00085</t>
  </si>
  <si>
    <t>Prego 1"x16</t>
  </si>
  <si>
    <t>D00009</t>
  </si>
  <si>
    <t>Pernamanca 3"x2" 4 m ap - mad. Forte</t>
  </si>
  <si>
    <t>D00210</t>
  </si>
  <si>
    <t>Telha de barro - plan</t>
  </si>
  <si>
    <t>TELHADISTA COM ENCARGOS COMPLEMENTARES</t>
  </si>
  <si>
    <t>D00173</t>
  </si>
  <si>
    <t>Argamassa de cimento e areia 1:4</t>
  </si>
  <si>
    <t>AJUDANTE DE PEDREIRO COM ENCARGOS</t>
  </si>
  <si>
    <t>D00012</t>
  </si>
  <si>
    <t>Ripão em madeira de lei 2"x1" serr.</t>
  </si>
  <si>
    <t>D00084</t>
  </si>
  <si>
    <t>Prego 1 1/2"x13</t>
  </si>
  <si>
    <t>Valor Total BDI%</t>
  </si>
  <si>
    <t>A00024</t>
  </si>
  <si>
    <t>J00007</t>
  </si>
  <si>
    <t>Seixo lavado</t>
  </si>
  <si>
    <t>J00005</t>
  </si>
  <si>
    <t>Areia</t>
  </si>
  <si>
    <t>J00003</t>
  </si>
  <si>
    <t>Cimento</t>
  </si>
  <si>
    <t>SC</t>
  </si>
  <si>
    <t>Lajota ceramica - (Padrão Médio)</t>
  </si>
  <si>
    <t>D00080</t>
  </si>
  <si>
    <t>Argamassa AC-I</t>
  </si>
  <si>
    <t>D00079</t>
  </si>
  <si>
    <t>Rejunte (p/ ceramica)</t>
  </si>
  <si>
    <t>A00055</t>
  </si>
  <si>
    <t>A00056</t>
  </si>
  <si>
    <t>Reboco com argamassa 1:6:Adit. Plast.. Plast.</t>
  </si>
  <si>
    <t>AJUDANTE DE PEDREIRO COM ENCARG</t>
  </si>
  <si>
    <t>Acrilica fosca int./ext. c/massa e selador - 3
demaos</t>
  </si>
  <si>
    <t>P00007</t>
  </si>
  <si>
    <t>Lixa para parede</t>
  </si>
  <si>
    <t>P00022</t>
  </si>
  <si>
    <t>Massa acrílica</t>
  </si>
  <si>
    <t>P00028</t>
  </si>
  <si>
    <t>Líquido selador acrilico</t>
  </si>
  <si>
    <t>P00024</t>
  </si>
  <si>
    <t>Tinta acrílica - Fosca</t>
  </si>
  <si>
    <t>Instalações Hidrossanitária</t>
  </si>
  <si>
    <t>H00075</t>
  </si>
  <si>
    <t>Adaptador curto em PVC 1 1/2" (LH)</t>
  </si>
  <si>
    <t>H00079</t>
  </si>
  <si>
    <t>Te em PVC 3/4" x 3/4" (LH)</t>
  </si>
  <si>
    <t>H00078</t>
  </si>
  <si>
    <t>Tubo em PVC 3/4" (LH)</t>
  </si>
  <si>
    <t>H00082</t>
  </si>
  <si>
    <t>Adaptador curto em PVC 3/4" (LH)</t>
  </si>
  <si>
    <t>H00080</t>
  </si>
  <si>
    <t>Cotovelo em PVC 3/4" x 3/4" (LH)</t>
  </si>
  <si>
    <t>H00074</t>
  </si>
  <si>
    <t>Tubo em PVC 1 1/2" (LH)</t>
  </si>
  <si>
    <t>AUXILIAR DE ENCANADOR OU BOMBEIRO HIDRÁU</t>
  </si>
  <si>
    <t>ENCANADOR OU BOMBEIRO HIDRÁULICO COM ENCARGOS</t>
  </si>
  <si>
    <t>H00088</t>
  </si>
  <si>
    <t>Joelho/Cotovelo 90º em PVC - JS - 40mm-LH</t>
  </si>
  <si>
    <t>H00085</t>
  </si>
  <si>
    <t>Curva 45 em PVC - JS - 75mm (LH)</t>
  </si>
  <si>
    <t>H00004</t>
  </si>
  <si>
    <t>Tubo em PVC - 40mm (LS)</t>
  </si>
  <si>
    <t>H00089</t>
  </si>
  <si>
    <t>Te longo em PVC - JS - 100x75mm (LS)</t>
  </si>
  <si>
    <t>H00084</t>
  </si>
  <si>
    <t>Junção simples inv.45 em PVC - JS - 75x75mm (LS)</t>
  </si>
  <si>
    <t>H00003</t>
  </si>
  <si>
    <t>Tubo em PVC - 50mm (LS)</t>
  </si>
  <si>
    <t>H00086</t>
  </si>
  <si>
    <t>Ralo PVC c/ saída 100x53x40mm</t>
  </si>
  <si>
    <t>H00008</t>
  </si>
  <si>
    <t>Caixa sifonada de PVC c/ grelha - 100x100x50mm</t>
  </si>
  <si>
    <t>AUXILIAR DE ENCANADOR OU BOMBEIRO HIDRÁULICO</t>
  </si>
  <si>
    <t>E00033</t>
  </si>
  <si>
    <t>Bucha de 1/2"</t>
  </si>
  <si>
    <t>E00019</t>
  </si>
  <si>
    <t>Caixa de derivação 4"x2"- Plástica</t>
  </si>
  <si>
    <t>E00012</t>
  </si>
  <si>
    <t>Eletroduto PVC Rígido de 1/2"</t>
  </si>
  <si>
    <t>E00034</t>
  </si>
  <si>
    <t>Arruela de 1/2"</t>
  </si>
  <si>
    <t>E00008</t>
  </si>
  <si>
    <t>Cabo de cobre 2,5mm2 -750V</t>
  </si>
  <si>
    <t>AUXILIAR DE ELETRICISTA COM ENCARGOS</t>
  </si>
  <si>
    <t>ELETRICISTA COM ENCARGOS COMPLEMENTARES</t>
  </si>
  <si>
    <t>E00059</t>
  </si>
  <si>
    <t>E00028</t>
  </si>
  <si>
    <t>Luminária completa c/lâmp.fluor.1x16W - FCB</t>
  </si>
  <si>
    <t>Centro de distribuiçao p/ 12 disjuntores (c/
barramento)</t>
  </si>
  <si>
    <t>E00044</t>
  </si>
  <si>
    <t>Centro de distribuição p/ 12 disj. c/ barramento</t>
  </si>
  <si>
    <t>Disjuntor 1P - 6 a 32A - PADRÃO DIN</t>
  </si>
  <si>
    <t>E00052</t>
  </si>
  <si>
    <t>E00020</t>
  </si>
  <si>
    <t>Fita isolante</t>
  </si>
  <si>
    <t>H00028</t>
  </si>
  <si>
    <t>Valv. p/ lavat./bide d = 1" - cromada</t>
  </si>
  <si>
    <t>H00055</t>
  </si>
  <si>
    <t>Fita de vedação</t>
  </si>
  <si>
    <t>H00030</t>
  </si>
  <si>
    <t>Lavatorio de louca com coluna</t>
  </si>
  <si>
    <t>H00032</t>
  </si>
  <si>
    <t>Sifão metalico de 1 1/2 "</t>
  </si>
  <si>
    <t>H00056</t>
  </si>
  <si>
    <t>Torneira metalica p/ lavatorio de 1/2"</t>
  </si>
  <si>
    <t>D00222</t>
  </si>
  <si>
    <t>Solução limpadora</t>
  </si>
  <si>
    <t>L</t>
  </si>
  <si>
    <t>H00025</t>
  </si>
  <si>
    <t>Tubo de ligacao em PVC c/ canopla (LS)</t>
  </si>
  <si>
    <t>H00023</t>
  </si>
  <si>
    <t>Bolsa plastica (vaso sanitario</t>
  </si>
  <si>
    <t>H00024</t>
  </si>
  <si>
    <t>Anel de borracha de 1"</t>
  </si>
  <si>
    <t>H00022</t>
  </si>
  <si>
    <t>Assento plastico</t>
  </si>
  <si>
    <t>D00223</t>
  </si>
  <si>
    <t>Adesivo p/ PVC - 75g</t>
  </si>
  <si>
    <t>TB</t>
  </si>
  <si>
    <t>H00263</t>
  </si>
  <si>
    <t>Bacia sifonada c/ cx. descarga acoplada</t>
  </si>
  <si>
    <t>H00042</t>
  </si>
  <si>
    <t>Parafuso niquelado para loucas sanitarias</t>
  </si>
  <si>
    <t>D00089</t>
  </si>
  <si>
    <t>Argamassa de cimento e areia 1:6</t>
  </si>
  <si>
    <t>H00061</t>
  </si>
  <si>
    <t>Fossa septica cap= 10 pessoas</t>
  </si>
  <si>
    <t>Retirada de entulho - manualmente (incluindo caixa coletora)</t>
  </si>
  <si>
    <t>Reaterro compactado</t>
  </si>
  <si>
    <t>Fonte: SEDOP Março de 2021</t>
  </si>
  <si>
    <t>Representante Titular - Fernando Helton da Silva                                                           Resp.Técnico - Dimas Telles D. B. Júnior  CREA 15 650D/PA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</si>
</sst>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/>
    <xf numFmtId="4" fontId="1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Alignment="1"/>
    <xf numFmtId="0" fontId="0" fillId="0" borderId="2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3" xfId="0" applyBorder="1"/>
    <xf numFmtId="2" fontId="0" fillId="0" borderId="0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0" borderId="3" xfId="0" applyNumberFormat="1" applyBorder="1"/>
    <xf numFmtId="0" fontId="0" fillId="0" borderId="3" xfId="0" applyFont="1" applyBorder="1" applyAlignment="1"/>
    <xf numFmtId="0" fontId="3" fillId="0" borderId="2" xfId="0" applyFont="1" applyBorder="1" applyAlignment="1">
      <alignment horizontal="center"/>
    </xf>
    <xf numFmtId="2" fontId="0" fillId="0" borderId="0" xfId="0" applyNumberFormat="1" applyBorder="1"/>
    <xf numFmtId="0" fontId="0" fillId="0" borderId="2" xfId="0" applyBorder="1"/>
    <xf numFmtId="43" fontId="0" fillId="0" borderId="3" xfId="1" applyFont="1" applyBorder="1"/>
    <xf numFmtId="43" fontId="0" fillId="0" borderId="3" xfId="0" applyNumberFormat="1" applyBorder="1"/>
    <xf numFmtId="4" fontId="0" fillId="0" borderId="3" xfId="0" applyNumberForma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4" fontId="0" fillId="0" borderId="3" xfId="0" applyNumberFormat="1" applyFont="1" applyFill="1" applyBorder="1" applyAlignment="1">
      <alignment horizontal="right" vertical="center" wrapText="1"/>
    </xf>
    <xf numFmtId="0" fontId="0" fillId="0" borderId="5" xfId="0" applyBorder="1"/>
    <xf numFmtId="0" fontId="0" fillId="0" borderId="0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Font="1" applyBorder="1" applyAlignment="1"/>
    <xf numFmtId="0" fontId="5" fillId="0" borderId="0" xfId="0" applyFont="1" applyBorder="1" applyAlignme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180975</xdr:rowOff>
    </xdr:from>
    <xdr:to>
      <xdr:col>3</xdr:col>
      <xdr:colOff>410538</xdr:colOff>
      <xdr:row>5</xdr:row>
      <xdr:rowOff>73952</xdr:rowOff>
    </xdr:to>
    <xdr:pic>
      <xdr:nvPicPr>
        <xdr:cNvPr id="2" name="Imagem 1" descr="C:\Users\Dimas\AppData\Local\Microsoft\Windows\INetCache\Content.Word\FHS  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0975"/>
          <a:ext cx="2086938" cy="8454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361"/>
  <sheetViews>
    <sheetView tabSelected="1" view="pageBreakPreview" zoomScaleNormal="100" zoomScaleSheetLayoutView="100" workbookViewId="0">
      <selection activeCell="F355" sqref="F355"/>
    </sheetView>
  </sheetViews>
  <sheetFormatPr defaultRowHeight="15" x14ac:dyDescent="0.25"/>
  <cols>
    <col min="1" max="1" width="8.5703125" customWidth="1"/>
    <col min="6" max="6" width="34" customWidth="1"/>
    <col min="7" max="7" width="8.42578125" customWidth="1"/>
    <col min="8" max="8" width="9.7109375" customWidth="1"/>
    <col min="9" max="9" width="11" customWidth="1"/>
    <col min="10" max="10" width="15.28515625" customWidth="1"/>
  </cols>
  <sheetData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5.75" x14ac:dyDescent="0.25">
      <c r="A7" s="30" t="s">
        <v>72</v>
      </c>
      <c r="B7" s="30"/>
      <c r="C7" s="30"/>
      <c r="D7" s="30"/>
      <c r="E7" s="30"/>
      <c r="F7" s="30"/>
      <c r="G7" s="30"/>
      <c r="H7" s="30"/>
      <c r="I7" s="30"/>
      <c r="J7" s="30"/>
    </row>
    <row r="8" spans="1:10" x14ac:dyDescent="0.25">
      <c r="A8" s="2"/>
      <c r="B8" s="2"/>
      <c r="C8" s="2"/>
      <c r="D8" s="2"/>
      <c r="E8" s="2"/>
      <c r="F8" s="2"/>
      <c r="G8" s="2"/>
      <c r="H8" s="31" t="s">
        <v>267</v>
      </c>
      <c r="I8" s="31"/>
      <c r="J8" s="31"/>
    </row>
    <row r="10" spans="1:10" ht="20.25" customHeight="1" x14ac:dyDescent="0.25">
      <c r="A10" s="41" t="s">
        <v>0</v>
      </c>
      <c r="B10" s="42" t="s">
        <v>73</v>
      </c>
      <c r="C10" s="43" t="s">
        <v>74</v>
      </c>
      <c r="D10" s="43"/>
      <c r="E10" s="43"/>
      <c r="F10" s="43"/>
      <c r="G10" s="42" t="s">
        <v>1</v>
      </c>
      <c r="H10" s="42" t="s">
        <v>75</v>
      </c>
      <c r="I10" s="42" t="s">
        <v>76</v>
      </c>
      <c r="J10" s="44" t="s">
        <v>77</v>
      </c>
    </row>
    <row r="11" spans="1:10" x14ac:dyDescent="0.25">
      <c r="A11" s="15">
        <v>1</v>
      </c>
      <c r="B11" s="7" t="s">
        <v>78</v>
      </c>
      <c r="C11" s="35" t="s">
        <v>4</v>
      </c>
      <c r="D11" s="35"/>
      <c r="E11" s="35"/>
      <c r="F11" s="35"/>
      <c r="G11" s="8" t="s">
        <v>79</v>
      </c>
      <c r="H11" s="9"/>
      <c r="I11" s="3"/>
      <c r="J11" s="10"/>
    </row>
    <row r="12" spans="1:10" x14ac:dyDescent="0.25">
      <c r="A12" s="6"/>
      <c r="B12" s="8" t="s">
        <v>80</v>
      </c>
      <c r="C12" s="25" t="s">
        <v>81</v>
      </c>
      <c r="D12" s="25"/>
      <c r="E12" s="25"/>
      <c r="F12" s="25"/>
      <c r="G12" s="8" t="s">
        <v>82</v>
      </c>
      <c r="H12" s="9">
        <v>0.17</v>
      </c>
      <c r="I12" s="11">
        <v>252</v>
      </c>
      <c r="J12" s="12">
        <f t="shared" ref="J12:J20" si="0">I12*H12</f>
        <v>42.84</v>
      </c>
    </row>
    <row r="13" spans="1:10" x14ac:dyDescent="0.25">
      <c r="A13" s="6"/>
      <c r="B13" s="8" t="s">
        <v>83</v>
      </c>
      <c r="C13" s="25" t="s">
        <v>84</v>
      </c>
      <c r="D13" s="25"/>
      <c r="E13" s="25"/>
      <c r="F13" s="25"/>
      <c r="G13" s="8" t="s">
        <v>85</v>
      </c>
      <c r="H13" s="9">
        <v>0.5</v>
      </c>
      <c r="I13" s="11">
        <v>89.92</v>
      </c>
      <c r="J13" s="12">
        <f t="shared" si="0"/>
        <v>44.96</v>
      </c>
    </row>
    <row r="14" spans="1:10" x14ac:dyDescent="0.25">
      <c r="A14" s="6"/>
      <c r="B14" s="8" t="s">
        <v>86</v>
      </c>
      <c r="C14" s="36" t="s">
        <v>87</v>
      </c>
      <c r="D14" s="36"/>
      <c r="E14" s="36"/>
      <c r="F14" s="36"/>
      <c r="G14" s="8" t="s">
        <v>88</v>
      </c>
      <c r="H14" s="11">
        <v>0.06</v>
      </c>
      <c r="I14" s="9">
        <v>139.99</v>
      </c>
      <c r="J14" s="12">
        <f t="shared" si="0"/>
        <v>8.3994</v>
      </c>
    </row>
    <row r="15" spans="1:10" x14ac:dyDescent="0.25">
      <c r="A15" s="6"/>
      <c r="B15" s="8" t="s">
        <v>89</v>
      </c>
      <c r="C15" s="36" t="s">
        <v>90</v>
      </c>
      <c r="D15" s="36"/>
      <c r="E15" s="36"/>
      <c r="F15" s="36"/>
      <c r="G15" s="8" t="s">
        <v>82</v>
      </c>
      <c r="H15" s="9">
        <v>0.19</v>
      </c>
      <c r="I15" s="11">
        <v>150</v>
      </c>
      <c r="J15" s="12">
        <f t="shared" si="0"/>
        <v>28.5</v>
      </c>
    </row>
    <row r="16" spans="1:10" x14ac:dyDescent="0.25">
      <c r="A16" s="6"/>
      <c r="B16" s="8" t="s">
        <v>91</v>
      </c>
      <c r="C16" s="36" t="s">
        <v>92</v>
      </c>
      <c r="D16" s="36"/>
      <c r="E16" s="36"/>
      <c r="F16" s="36"/>
      <c r="G16" s="8" t="s">
        <v>93</v>
      </c>
      <c r="H16" s="11">
        <v>0.1</v>
      </c>
      <c r="I16" s="11">
        <v>12.71</v>
      </c>
      <c r="J16" s="12">
        <f t="shared" si="0"/>
        <v>1.2710000000000001</v>
      </c>
    </row>
    <row r="17" spans="1:10" x14ac:dyDescent="0.25">
      <c r="A17" s="6"/>
      <c r="B17" s="8" t="s">
        <v>94</v>
      </c>
      <c r="C17" s="36" t="s">
        <v>95</v>
      </c>
      <c r="D17" s="36"/>
      <c r="E17" s="36"/>
      <c r="F17" s="36"/>
      <c r="G17" s="8" t="s">
        <v>88</v>
      </c>
      <c r="H17" s="11">
        <v>6.6000000000000003E-2</v>
      </c>
      <c r="I17" s="11">
        <v>112.75</v>
      </c>
      <c r="J17" s="12">
        <f t="shared" si="0"/>
        <v>7.4415000000000004</v>
      </c>
    </row>
    <row r="18" spans="1:10" x14ac:dyDescent="0.25">
      <c r="A18" s="6"/>
      <c r="B18" s="8">
        <v>280013</v>
      </c>
      <c r="C18" s="25" t="s">
        <v>96</v>
      </c>
      <c r="D18" s="25"/>
      <c r="E18" s="25"/>
      <c r="F18" s="25"/>
      <c r="G18" s="8" t="s">
        <v>97</v>
      </c>
      <c r="H18" s="11">
        <v>3</v>
      </c>
      <c r="I18" s="11">
        <v>18.79</v>
      </c>
      <c r="J18" s="12">
        <f t="shared" si="0"/>
        <v>56.37</v>
      </c>
    </row>
    <row r="19" spans="1:10" x14ac:dyDescent="0.25">
      <c r="A19" s="6"/>
      <c r="B19" s="8">
        <v>280024</v>
      </c>
      <c r="C19" s="25" t="s">
        <v>98</v>
      </c>
      <c r="D19" s="25"/>
      <c r="E19" s="25"/>
      <c r="F19" s="25"/>
      <c r="G19" s="8" t="s">
        <v>97</v>
      </c>
      <c r="H19" s="11">
        <v>8.9580000000000002</v>
      </c>
      <c r="I19" s="11">
        <v>19.91</v>
      </c>
      <c r="J19" s="12">
        <f t="shared" si="0"/>
        <v>178.35378</v>
      </c>
    </row>
    <row r="20" spans="1:10" x14ac:dyDescent="0.25">
      <c r="A20" s="6"/>
      <c r="B20" s="8">
        <v>280026</v>
      </c>
      <c r="C20" s="25" t="s">
        <v>99</v>
      </c>
      <c r="D20" s="25"/>
      <c r="E20" s="25"/>
      <c r="F20" s="25"/>
      <c r="G20" s="8" t="s">
        <v>97</v>
      </c>
      <c r="H20" s="11">
        <v>6</v>
      </c>
      <c r="I20" s="11">
        <v>19.100000000000001</v>
      </c>
      <c r="J20" s="12">
        <f t="shared" si="0"/>
        <v>114.60000000000001</v>
      </c>
    </row>
    <row r="21" spans="1:10" x14ac:dyDescent="0.25">
      <c r="A21" s="6"/>
      <c r="B21" s="8"/>
      <c r="C21" s="25"/>
      <c r="D21" s="25"/>
      <c r="E21" s="25"/>
      <c r="F21" s="25"/>
      <c r="G21" s="8"/>
      <c r="H21" s="11"/>
      <c r="I21" s="11"/>
      <c r="J21" s="12"/>
    </row>
    <row r="22" spans="1:10" x14ac:dyDescent="0.25">
      <c r="A22" s="26" t="s">
        <v>100</v>
      </c>
      <c r="B22" s="27"/>
      <c r="C22" s="27"/>
      <c r="D22" s="27"/>
      <c r="E22" s="27"/>
      <c r="F22" s="27"/>
      <c r="G22" s="27"/>
      <c r="H22" s="27"/>
      <c r="I22" s="27"/>
      <c r="J22" s="13">
        <f>J12+J13+J14+J15+J16+J17+J18+J19+J20</f>
        <v>482.73568</v>
      </c>
    </row>
    <row r="23" spans="1:10" x14ac:dyDescent="0.25">
      <c r="A23" s="26" t="s">
        <v>152</v>
      </c>
      <c r="B23" s="27"/>
      <c r="C23" s="27"/>
      <c r="D23" s="27"/>
      <c r="E23" s="27"/>
      <c r="F23" s="27"/>
      <c r="G23" s="27"/>
      <c r="H23" s="27"/>
      <c r="I23" s="27"/>
      <c r="J23" s="14">
        <v>602.85</v>
      </c>
    </row>
    <row r="24" spans="1:10" ht="16.5" customHeight="1" x14ac:dyDescent="0.25">
      <c r="A24" s="32"/>
      <c r="B24" s="33"/>
      <c r="C24" s="33"/>
      <c r="D24" s="33"/>
      <c r="E24" s="33"/>
      <c r="F24" s="33"/>
      <c r="G24" s="33"/>
      <c r="H24" s="33"/>
      <c r="I24" s="33"/>
      <c r="J24" s="34"/>
    </row>
    <row r="25" spans="1:10" x14ac:dyDescent="0.25">
      <c r="A25" s="15">
        <v>2</v>
      </c>
      <c r="B25" s="1">
        <v>30010</v>
      </c>
      <c r="C25" s="35" t="s">
        <v>5</v>
      </c>
      <c r="D25" s="35"/>
      <c r="E25" s="35"/>
      <c r="F25" s="35"/>
      <c r="G25" s="8" t="s">
        <v>101</v>
      </c>
      <c r="H25" s="3"/>
      <c r="I25" s="3"/>
      <c r="J25" s="10"/>
    </row>
    <row r="26" spans="1:10" x14ac:dyDescent="0.25">
      <c r="A26" s="15" t="s">
        <v>2</v>
      </c>
      <c r="B26" s="8">
        <v>280026</v>
      </c>
      <c r="C26" s="25" t="s">
        <v>6</v>
      </c>
      <c r="D26" s="25"/>
      <c r="E26" s="25"/>
      <c r="F26" s="25"/>
      <c r="G26" s="8" t="s">
        <v>97</v>
      </c>
      <c r="H26" s="16">
        <v>3.08</v>
      </c>
      <c r="I26" s="3">
        <v>16.170000000000002</v>
      </c>
      <c r="J26" s="13">
        <f>I26*H26</f>
        <v>49.803600000000003</v>
      </c>
    </row>
    <row r="27" spans="1:10" x14ac:dyDescent="0.25">
      <c r="A27" s="15"/>
      <c r="B27" s="8"/>
      <c r="C27" s="25"/>
      <c r="D27" s="25"/>
      <c r="E27" s="25"/>
      <c r="F27" s="25"/>
      <c r="G27" s="8"/>
      <c r="H27" s="16"/>
      <c r="I27" s="3"/>
      <c r="J27" s="13"/>
    </row>
    <row r="28" spans="1:10" x14ac:dyDescent="0.25">
      <c r="A28" s="26" t="s">
        <v>100</v>
      </c>
      <c r="B28" s="27"/>
      <c r="C28" s="27"/>
      <c r="D28" s="27"/>
      <c r="E28" s="27"/>
      <c r="F28" s="27"/>
      <c r="G28" s="27"/>
      <c r="H28" s="27"/>
      <c r="I28" s="27"/>
      <c r="J28" s="13">
        <f>J26</f>
        <v>49.803600000000003</v>
      </c>
    </row>
    <row r="29" spans="1:10" x14ac:dyDescent="0.25">
      <c r="A29" s="26" t="s">
        <v>152</v>
      </c>
      <c r="B29" s="27"/>
      <c r="C29" s="27"/>
      <c r="D29" s="27"/>
      <c r="E29" s="27"/>
      <c r="F29" s="27"/>
      <c r="G29" s="27"/>
      <c r="H29" s="27"/>
      <c r="I29" s="27"/>
      <c r="J29" s="10">
        <v>62.19</v>
      </c>
    </row>
    <row r="30" spans="1:10" ht="18" customHeight="1" x14ac:dyDescent="0.25">
      <c r="A30" s="26"/>
      <c r="B30" s="27"/>
      <c r="C30" s="27"/>
      <c r="D30" s="27"/>
      <c r="E30" s="27"/>
      <c r="F30" s="27"/>
      <c r="G30" s="27"/>
      <c r="H30" s="27"/>
      <c r="I30" s="27"/>
      <c r="J30" s="37"/>
    </row>
    <row r="31" spans="1:10" ht="15.75" customHeight="1" x14ac:dyDescent="0.25">
      <c r="A31" s="15" t="s">
        <v>3</v>
      </c>
      <c r="B31" s="8">
        <v>30011</v>
      </c>
      <c r="C31" s="35" t="s">
        <v>102</v>
      </c>
      <c r="D31" s="35"/>
      <c r="E31" s="35"/>
      <c r="F31" s="35"/>
      <c r="G31" s="8" t="s">
        <v>101</v>
      </c>
      <c r="H31" s="16"/>
      <c r="I31" s="3"/>
      <c r="J31" s="10"/>
    </row>
    <row r="32" spans="1:10" x14ac:dyDescent="0.25">
      <c r="A32" s="17"/>
      <c r="B32" s="8" t="s">
        <v>103</v>
      </c>
      <c r="C32" s="25" t="s">
        <v>104</v>
      </c>
      <c r="D32" s="25"/>
      <c r="E32" s="25"/>
      <c r="F32" s="25"/>
      <c r="G32" s="8" t="s">
        <v>105</v>
      </c>
      <c r="H32" s="16">
        <v>0.3</v>
      </c>
      <c r="I32" s="3">
        <v>14.09</v>
      </c>
      <c r="J32" s="13">
        <f>I32*H32</f>
        <v>4.2269999999999994</v>
      </c>
    </row>
    <row r="33" spans="1:10" x14ac:dyDescent="0.25">
      <c r="A33" s="17"/>
      <c r="B33" s="8" t="s">
        <v>106</v>
      </c>
      <c r="C33" s="25" t="s">
        <v>107</v>
      </c>
      <c r="D33" s="25"/>
      <c r="E33" s="25"/>
      <c r="F33" s="25"/>
      <c r="G33" s="8" t="s">
        <v>101</v>
      </c>
      <c r="H33" s="3">
        <v>1.26</v>
      </c>
      <c r="I33" s="3">
        <v>38.979999999999997</v>
      </c>
      <c r="J33" s="13">
        <f>I33*H33</f>
        <v>49.114799999999995</v>
      </c>
    </row>
    <row r="34" spans="1:10" x14ac:dyDescent="0.25">
      <c r="A34" s="17"/>
      <c r="B34" s="8">
        <v>280026</v>
      </c>
      <c r="C34" s="25" t="s">
        <v>99</v>
      </c>
      <c r="D34" s="25"/>
      <c r="E34" s="25"/>
      <c r="F34" s="25"/>
      <c r="G34" s="8" t="s">
        <v>97</v>
      </c>
      <c r="H34" s="16">
        <v>3</v>
      </c>
      <c r="I34" s="3">
        <v>16.13</v>
      </c>
      <c r="J34" s="13">
        <f>I34*H34</f>
        <v>48.39</v>
      </c>
    </row>
    <row r="35" spans="1:10" x14ac:dyDescent="0.25">
      <c r="A35" s="17"/>
      <c r="B35" s="8"/>
      <c r="C35" s="25"/>
      <c r="D35" s="25"/>
      <c r="E35" s="25"/>
      <c r="F35" s="25"/>
      <c r="G35" s="8"/>
      <c r="H35" s="3"/>
      <c r="I35" s="3"/>
      <c r="J35" s="13"/>
    </row>
    <row r="36" spans="1:10" x14ac:dyDescent="0.25">
      <c r="A36" s="26" t="s">
        <v>100</v>
      </c>
      <c r="B36" s="27"/>
      <c r="C36" s="27"/>
      <c r="D36" s="27"/>
      <c r="E36" s="27"/>
      <c r="F36" s="27"/>
      <c r="G36" s="27"/>
      <c r="H36" s="27"/>
      <c r="I36" s="27"/>
      <c r="J36" s="13">
        <f>J32+J33+J34</f>
        <v>101.73179999999999</v>
      </c>
    </row>
    <row r="37" spans="1:10" x14ac:dyDescent="0.25">
      <c r="A37" s="26" t="s">
        <v>152</v>
      </c>
      <c r="B37" s="27"/>
      <c r="C37" s="27"/>
      <c r="D37" s="27"/>
      <c r="E37" s="27"/>
      <c r="F37" s="27"/>
      <c r="G37" s="27"/>
      <c r="H37" s="27"/>
      <c r="I37" s="27"/>
      <c r="J37" s="10">
        <v>127.04</v>
      </c>
    </row>
    <row r="38" spans="1:10" ht="16.5" customHeight="1" x14ac:dyDescent="0.25">
      <c r="A38" s="26"/>
      <c r="B38" s="27"/>
      <c r="C38" s="27"/>
      <c r="D38" s="27"/>
      <c r="E38" s="27"/>
      <c r="F38" s="27"/>
      <c r="G38" s="27"/>
      <c r="H38" s="27"/>
      <c r="I38" s="27"/>
      <c r="J38" s="37"/>
    </row>
    <row r="39" spans="1:10" x14ac:dyDescent="0.25">
      <c r="A39" s="15">
        <v>3</v>
      </c>
      <c r="B39" s="3"/>
      <c r="C39" s="35" t="s">
        <v>7</v>
      </c>
      <c r="D39" s="35"/>
      <c r="E39" s="35"/>
      <c r="F39" s="35"/>
      <c r="G39" s="3"/>
      <c r="H39" s="3"/>
      <c r="I39" s="3"/>
      <c r="J39" s="10"/>
    </row>
    <row r="40" spans="1:10" x14ac:dyDescent="0.25">
      <c r="A40" s="6" t="s">
        <v>113</v>
      </c>
      <c r="B40" s="8">
        <v>40284</v>
      </c>
      <c r="C40" s="35" t="s">
        <v>108</v>
      </c>
      <c r="D40" s="35"/>
      <c r="E40" s="35"/>
      <c r="F40" s="35"/>
      <c r="G40" s="8" t="s">
        <v>101</v>
      </c>
      <c r="H40" s="3"/>
      <c r="I40" s="3"/>
      <c r="J40" s="10"/>
    </row>
    <row r="41" spans="1:10" x14ac:dyDescent="0.25">
      <c r="A41" s="17"/>
      <c r="B41" s="8">
        <v>50036</v>
      </c>
      <c r="C41" s="25" t="s">
        <v>109</v>
      </c>
      <c r="D41" s="25"/>
      <c r="E41" s="25"/>
      <c r="F41" s="25"/>
      <c r="G41" s="8" t="s">
        <v>79</v>
      </c>
      <c r="H41" s="16">
        <v>12</v>
      </c>
      <c r="I41" s="3">
        <v>89.18</v>
      </c>
      <c r="J41" s="18">
        <f>I41*H41</f>
        <v>1070.1600000000001</v>
      </c>
    </row>
    <row r="42" spans="1:10" x14ac:dyDescent="0.25">
      <c r="A42" s="17"/>
      <c r="B42" s="8">
        <v>50037</v>
      </c>
      <c r="C42" s="25" t="s">
        <v>110</v>
      </c>
      <c r="D42" s="25"/>
      <c r="E42" s="25"/>
      <c r="F42" s="25"/>
      <c r="G42" s="8" t="s">
        <v>79</v>
      </c>
      <c r="H42" s="16">
        <v>13</v>
      </c>
      <c r="I42" s="3">
        <v>5.56</v>
      </c>
      <c r="J42" s="18">
        <f>I42*H42</f>
        <v>72.28</v>
      </c>
    </row>
    <row r="43" spans="1:10" x14ac:dyDescent="0.25">
      <c r="A43" s="17"/>
      <c r="B43" s="8">
        <v>50038</v>
      </c>
      <c r="C43" s="25" t="s">
        <v>111</v>
      </c>
      <c r="D43" s="25"/>
      <c r="E43" s="25"/>
      <c r="F43" s="25"/>
      <c r="G43" s="8" t="s">
        <v>93</v>
      </c>
      <c r="H43" s="16">
        <v>46</v>
      </c>
      <c r="I43" s="3">
        <v>14.13</v>
      </c>
      <c r="J43" s="18">
        <f>I43*H43</f>
        <v>649.98</v>
      </c>
    </row>
    <row r="44" spans="1:10" x14ac:dyDescent="0.25">
      <c r="A44" s="17"/>
      <c r="B44" s="8">
        <v>50259</v>
      </c>
      <c r="C44" s="25" t="s">
        <v>112</v>
      </c>
      <c r="D44" s="25"/>
      <c r="E44" s="25"/>
      <c r="F44" s="25"/>
      <c r="G44" s="8" t="s">
        <v>101</v>
      </c>
      <c r="H44" s="16">
        <v>1</v>
      </c>
      <c r="I44" s="3">
        <v>710.51</v>
      </c>
      <c r="J44" s="18">
        <f>I44*H44</f>
        <v>710.51</v>
      </c>
    </row>
    <row r="45" spans="1:10" x14ac:dyDescent="0.25">
      <c r="A45" s="17"/>
      <c r="B45" s="3"/>
      <c r="C45" s="25"/>
      <c r="D45" s="25"/>
      <c r="E45" s="25"/>
      <c r="F45" s="25"/>
      <c r="G45" s="3"/>
      <c r="H45" s="3"/>
      <c r="I45" s="3"/>
      <c r="J45" s="13"/>
    </row>
    <row r="46" spans="1:10" x14ac:dyDescent="0.25">
      <c r="A46" s="26" t="s">
        <v>100</v>
      </c>
      <c r="B46" s="27"/>
      <c r="C46" s="27"/>
      <c r="D46" s="27"/>
      <c r="E46" s="27"/>
      <c r="F46" s="27"/>
      <c r="G46" s="27"/>
      <c r="H46" s="27"/>
      <c r="I46" s="27"/>
      <c r="J46" s="19">
        <f>J41+J42+J43+J44</f>
        <v>2502.9300000000003</v>
      </c>
    </row>
    <row r="47" spans="1:10" x14ac:dyDescent="0.25">
      <c r="A47" s="26" t="s">
        <v>152</v>
      </c>
      <c r="B47" s="27"/>
      <c r="C47" s="27"/>
      <c r="D47" s="27"/>
      <c r="E47" s="27"/>
      <c r="F47" s="27"/>
      <c r="G47" s="27"/>
      <c r="H47" s="27"/>
      <c r="I47" s="27"/>
      <c r="J47" s="20">
        <v>3125.66</v>
      </c>
    </row>
    <row r="48" spans="1:10" x14ac:dyDescent="0.25">
      <c r="A48" s="32"/>
      <c r="B48" s="33"/>
      <c r="C48" s="33"/>
      <c r="D48" s="33"/>
      <c r="E48" s="33"/>
      <c r="F48" s="33"/>
      <c r="G48" s="33"/>
      <c r="H48" s="33"/>
      <c r="I48" s="33"/>
      <c r="J48" s="34"/>
    </row>
    <row r="49" spans="1:10" x14ac:dyDescent="0.25">
      <c r="A49" s="6" t="s">
        <v>114</v>
      </c>
      <c r="B49" s="8">
        <v>40026</v>
      </c>
      <c r="C49" s="35" t="s">
        <v>116</v>
      </c>
      <c r="D49" s="35"/>
      <c r="E49" s="35"/>
      <c r="F49" s="35"/>
      <c r="G49" s="8" t="s">
        <v>101</v>
      </c>
      <c r="H49" s="3"/>
      <c r="I49" s="3"/>
      <c r="J49" s="10"/>
    </row>
    <row r="50" spans="1:10" x14ac:dyDescent="0.25">
      <c r="A50" s="17"/>
      <c r="B50" s="8">
        <v>50036</v>
      </c>
      <c r="C50" s="25" t="s">
        <v>109</v>
      </c>
      <c r="D50" s="25"/>
      <c r="E50" s="25"/>
      <c r="F50" s="25"/>
      <c r="G50" s="8" t="s">
        <v>79</v>
      </c>
      <c r="H50" s="16">
        <v>6.23</v>
      </c>
      <c r="I50" s="3">
        <v>89.18</v>
      </c>
      <c r="J50" s="13">
        <f>I50*H50</f>
        <v>555.59140000000014</v>
      </c>
    </row>
    <row r="51" spans="1:10" x14ac:dyDescent="0.25">
      <c r="A51" s="17"/>
      <c r="B51" s="8">
        <v>50037</v>
      </c>
      <c r="C51" s="25" t="s">
        <v>110</v>
      </c>
      <c r="D51" s="25"/>
      <c r="E51" s="25"/>
      <c r="F51" s="25"/>
      <c r="G51" s="8" t="s">
        <v>79</v>
      </c>
      <c r="H51" s="16">
        <v>7.04</v>
      </c>
      <c r="I51" s="3">
        <v>4.54</v>
      </c>
      <c r="J51" s="13">
        <f>I51*H51</f>
        <v>31.961600000000001</v>
      </c>
    </row>
    <row r="52" spans="1:10" x14ac:dyDescent="0.25">
      <c r="A52" s="17"/>
      <c r="B52" s="8">
        <v>50196</v>
      </c>
      <c r="C52" s="25" t="s">
        <v>115</v>
      </c>
      <c r="D52" s="25"/>
      <c r="E52" s="25"/>
      <c r="F52" s="25"/>
      <c r="G52" s="8" t="s">
        <v>101</v>
      </c>
      <c r="H52" s="16">
        <v>1.05</v>
      </c>
      <c r="I52" s="3">
        <v>519.94000000000005</v>
      </c>
      <c r="J52" s="13">
        <f>I52*H52</f>
        <v>545.93700000000013</v>
      </c>
    </row>
    <row r="53" spans="1:10" x14ac:dyDescent="0.25">
      <c r="A53" s="17"/>
      <c r="B53" s="8"/>
      <c r="C53" s="25"/>
      <c r="D53" s="25"/>
      <c r="E53" s="25"/>
      <c r="F53" s="25"/>
      <c r="G53" s="8"/>
      <c r="H53" s="3"/>
      <c r="I53" s="3"/>
      <c r="J53" s="13"/>
    </row>
    <row r="54" spans="1:10" x14ac:dyDescent="0.25">
      <c r="A54" s="26" t="s">
        <v>100</v>
      </c>
      <c r="B54" s="27"/>
      <c r="C54" s="27"/>
      <c r="D54" s="27"/>
      <c r="E54" s="27"/>
      <c r="F54" s="27"/>
      <c r="G54" s="27"/>
      <c r="H54" s="27"/>
      <c r="I54" s="27"/>
      <c r="J54" s="19">
        <f>J49+J50+J51+J52</f>
        <v>1133.4900000000002</v>
      </c>
    </row>
    <row r="55" spans="1:10" x14ac:dyDescent="0.25">
      <c r="A55" s="26" t="s">
        <v>152</v>
      </c>
      <c r="B55" s="27"/>
      <c r="C55" s="27"/>
      <c r="D55" s="27"/>
      <c r="E55" s="27"/>
      <c r="F55" s="27"/>
      <c r="G55" s="27"/>
      <c r="H55" s="27"/>
      <c r="I55" s="27"/>
      <c r="J55" s="20">
        <v>1415.5</v>
      </c>
    </row>
    <row r="56" spans="1:10" x14ac:dyDescent="0.25">
      <c r="A56" s="32"/>
      <c r="B56" s="33"/>
      <c r="C56" s="33"/>
      <c r="D56" s="33"/>
      <c r="E56" s="33"/>
      <c r="F56" s="33"/>
      <c r="G56" s="33"/>
      <c r="H56" s="33"/>
      <c r="I56" s="33"/>
      <c r="J56" s="34"/>
    </row>
    <row r="57" spans="1:10" x14ac:dyDescent="0.25">
      <c r="A57" s="15">
        <v>4</v>
      </c>
      <c r="B57" s="3"/>
      <c r="C57" s="35" t="s">
        <v>8</v>
      </c>
      <c r="D57" s="35"/>
      <c r="E57" s="35"/>
      <c r="F57" s="35"/>
      <c r="G57" s="3"/>
      <c r="H57" s="3"/>
      <c r="I57" s="3"/>
      <c r="J57" s="10"/>
    </row>
    <row r="58" spans="1:10" ht="31.5" customHeight="1" x14ac:dyDescent="0.25">
      <c r="A58" s="17"/>
      <c r="B58" s="21">
        <v>50757</v>
      </c>
      <c r="C58" s="38" t="s">
        <v>117</v>
      </c>
      <c r="D58" s="25"/>
      <c r="E58" s="25"/>
      <c r="F58" s="25"/>
      <c r="G58" s="21" t="s">
        <v>101</v>
      </c>
      <c r="H58" s="3"/>
      <c r="I58" s="3"/>
      <c r="J58" s="10"/>
    </row>
    <row r="59" spans="1:10" x14ac:dyDescent="0.25">
      <c r="A59" s="17"/>
      <c r="B59" s="8">
        <v>50036</v>
      </c>
      <c r="C59" s="25" t="s">
        <v>109</v>
      </c>
      <c r="D59" s="25"/>
      <c r="E59" s="25"/>
      <c r="F59" s="25"/>
      <c r="G59" s="8" t="s">
        <v>79</v>
      </c>
      <c r="H59" s="16">
        <v>20.190000000000001</v>
      </c>
      <c r="I59" s="3">
        <v>89.14</v>
      </c>
      <c r="J59" s="19">
        <f>I59*H59</f>
        <v>1799.7366000000002</v>
      </c>
    </row>
    <row r="60" spans="1:10" x14ac:dyDescent="0.25">
      <c r="A60" s="17"/>
      <c r="B60" s="8">
        <v>50037</v>
      </c>
      <c r="C60" s="25" t="s">
        <v>110</v>
      </c>
      <c r="D60" s="25"/>
      <c r="E60" s="25"/>
      <c r="F60" s="25"/>
      <c r="G60" s="8" t="s">
        <v>79</v>
      </c>
      <c r="H60" s="16">
        <v>20.010000000000002</v>
      </c>
      <c r="I60" s="3">
        <v>5.52</v>
      </c>
      <c r="J60" s="19">
        <f>I60*H60</f>
        <v>110.4552</v>
      </c>
    </row>
    <row r="61" spans="1:10" x14ac:dyDescent="0.25">
      <c r="A61" s="17"/>
      <c r="B61" s="8">
        <v>50038</v>
      </c>
      <c r="C61" s="25" t="s">
        <v>111</v>
      </c>
      <c r="D61" s="25"/>
      <c r="E61" s="25"/>
      <c r="F61" s="25"/>
      <c r="G61" s="8" t="s">
        <v>93</v>
      </c>
      <c r="H61" s="16">
        <v>40.07</v>
      </c>
      <c r="I61" s="3">
        <v>15.09</v>
      </c>
      <c r="J61" s="19">
        <f>I61*H61</f>
        <v>604.65629999999999</v>
      </c>
    </row>
    <row r="62" spans="1:10" x14ac:dyDescent="0.25">
      <c r="A62" s="17"/>
      <c r="B62" s="8">
        <v>50259</v>
      </c>
      <c r="C62" s="25" t="s">
        <v>112</v>
      </c>
      <c r="D62" s="25"/>
      <c r="E62" s="25"/>
      <c r="F62" s="25"/>
      <c r="G62" s="8" t="s">
        <v>101</v>
      </c>
      <c r="H62" s="16">
        <v>1</v>
      </c>
      <c r="I62" s="3">
        <v>702.52</v>
      </c>
      <c r="J62" s="19">
        <f>I62*H62</f>
        <v>702.52</v>
      </c>
    </row>
    <row r="63" spans="1:10" x14ac:dyDescent="0.25">
      <c r="A63" s="17"/>
      <c r="B63" s="3"/>
      <c r="C63" s="25"/>
      <c r="D63" s="25"/>
      <c r="E63" s="25"/>
      <c r="F63" s="25"/>
      <c r="G63" s="3"/>
      <c r="H63" s="3"/>
      <c r="I63" s="3"/>
      <c r="J63" s="13"/>
    </row>
    <row r="64" spans="1:10" x14ac:dyDescent="0.25">
      <c r="A64" s="26" t="s">
        <v>100</v>
      </c>
      <c r="B64" s="27"/>
      <c r="C64" s="27"/>
      <c r="D64" s="27"/>
      <c r="E64" s="27"/>
      <c r="F64" s="27"/>
      <c r="G64" s="27"/>
      <c r="H64" s="27"/>
      <c r="I64" s="27"/>
      <c r="J64" s="19">
        <f>J59+J60+J61+J62</f>
        <v>3217.3681000000001</v>
      </c>
    </row>
    <row r="65" spans="1:10" x14ac:dyDescent="0.25">
      <c r="A65" s="26" t="s">
        <v>152</v>
      </c>
      <c r="B65" s="27"/>
      <c r="C65" s="27"/>
      <c r="D65" s="27"/>
      <c r="E65" s="27"/>
      <c r="F65" s="27"/>
      <c r="G65" s="27"/>
      <c r="H65" s="27"/>
      <c r="I65" s="27"/>
      <c r="J65" s="20">
        <v>4017.85</v>
      </c>
    </row>
    <row r="66" spans="1:10" x14ac:dyDescent="0.25">
      <c r="A66" s="32"/>
      <c r="B66" s="33"/>
      <c r="C66" s="33"/>
      <c r="D66" s="33"/>
      <c r="E66" s="33"/>
      <c r="F66" s="33"/>
      <c r="G66" s="33"/>
      <c r="H66" s="33"/>
      <c r="I66" s="33"/>
      <c r="J66" s="34"/>
    </row>
    <row r="67" spans="1:10" x14ac:dyDescent="0.25">
      <c r="A67" s="15">
        <v>5</v>
      </c>
      <c r="B67" s="3"/>
      <c r="C67" s="35" t="s">
        <v>9</v>
      </c>
      <c r="D67" s="35"/>
      <c r="E67" s="35"/>
      <c r="F67" s="35"/>
      <c r="G67" s="3"/>
      <c r="H67" s="3"/>
      <c r="I67" s="3"/>
      <c r="J67" s="10"/>
    </row>
    <row r="68" spans="1:10" x14ac:dyDescent="0.25">
      <c r="A68" s="15"/>
      <c r="B68" s="8">
        <v>60046</v>
      </c>
      <c r="C68" s="39" t="s">
        <v>10</v>
      </c>
      <c r="D68" s="39"/>
      <c r="E68" s="39"/>
      <c r="F68" s="39"/>
      <c r="G68" s="8" t="s">
        <v>79</v>
      </c>
      <c r="H68" s="3"/>
      <c r="I68" s="3"/>
      <c r="J68" s="10"/>
    </row>
    <row r="69" spans="1:10" x14ac:dyDescent="0.25">
      <c r="A69" s="17"/>
      <c r="B69" s="8" t="s">
        <v>118</v>
      </c>
      <c r="C69" s="25" t="s">
        <v>119</v>
      </c>
      <c r="D69" s="25"/>
      <c r="E69" s="25"/>
      <c r="F69" s="25"/>
      <c r="G69" s="8" t="s">
        <v>15</v>
      </c>
      <c r="H69" s="16">
        <v>34</v>
      </c>
      <c r="I69" s="16">
        <v>0.8</v>
      </c>
      <c r="J69" s="13">
        <f>I69*H69</f>
        <v>27.200000000000003</v>
      </c>
    </row>
    <row r="70" spans="1:10" x14ac:dyDescent="0.25">
      <c r="A70" s="17"/>
      <c r="B70" s="8">
        <v>110764</v>
      </c>
      <c r="C70" s="25" t="s">
        <v>120</v>
      </c>
      <c r="D70" s="25"/>
      <c r="E70" s="25"/>
      <c r="F70" s="25"/>
      <c r="G70" s="8" t="s">
        <v>101</v>
      </c>
      <c r="H70" s="3">
        <v>0.03</v>
      </c>
      <c r="I70" s="3">
        <v>381.91</v>
      </c>
      <c r="J70" s="13">
        <f>I70*H70</f>
        <v>11.4573</v>
      </c>
    </row>
    <row r="71" spans="1:10" x14ac:dyDescent="0.25">
      <c r="A71" s="17"/>
      <c r="B71" s="8">
        <v>280023</v>
      </c>
      <c r="C71" s="25" t="s">
        <v>121</v>
      </c>
      <c r="D71" s="25"/>
      <c r="E71" s="25"/>
      <c r="F71" s="25"/>
      <c r="G71" s="8" t="s">
        <v>97</v>
      </c>
      <c r="H71" s="16">
        <v>1</v>
      </c>
      <c r="I71" s="16">
        <v>18.77</v>
      </c>
      <c r="J71" s="13">
        <f>I71*H71</f>
        <v>18.77</v>
      </c>
    </row>
    <row r="72" spans="1:10" x14ac:dyDescent="0.25">
      <c r="A72" s="17"/>
      <c r="B72" s="8">
        <v>280026</v>
      </c>
      <c r="C72" s="25" t="s">
        <v>99</v>
      </c>
      <c r="D72" s="25"/>
      <c r="E72" s="25"/>
      <c r="F72" s="25"/>
      <c r="G72" s="8" t="s">
        <v>97</v>
      </c>
      <c r="H72" s="16">
        <v>0.5</v>
      </c>
      <c r="I72" s="3">
        <v>14.08</v>
      </c>
      <c r="J72" s="13">
        <f>I72*H72</f>
        <v>7.04</v>
      </c>
    </row>
    <row r="73" spans="1:10" x14ac:dyDescent="0.25">
      <c r="A73" s="17"/>
      <c r="B73" s="3"/>
      <c r="C73" s="25"/>
      <c r="D73" s="25"/>
      <c r="E73" s="25"/>
      <c r="F73" s="25"/>
      <c r="G73" s="3"/>
      <c r="H73" s="3"/>
      <c r="I73" s="3"/>
      <c r="J73" s="13"/>
    </row>
    <row r="74" spans="1:10" x14ac:dyDescent="0.25">
      <c r="A74" s="26" t="s">
        <v>100</v>
      </c>
      <c r="B74" s="27"/>
      <c r="C74" s="27"/>
      <c r="D74" s="27"/>
      <c r="E74" s="27"/>
      <c r="F74" s="27"/>
      <c r="G74" s="27"/>
      <c r="H74" s="27"/>
      <c r="I74" s="27"/>
      <c r="J74" s="13">
        <f>J69+J70+J71+J72</f>
        <v>64.467300000000009</v>
      </c>
    </row>
    <row r="75" spans="1:10" x14ac:dyDescent="0.25">
      <c r="A75" s="26" t="s">
        <v>152</v>
      </c>
      <c r="B75" s="27"/>
      <c r="C75" s="27"/>
      <c r="D75" s="27"/>
      <c r="E75" s="27"/>
      <c r="F75" s="27"/>
      <c r="G75" s="27"/>
      <c r="H75" s="27"/>
      <c r="I75" s="27"/>
      <c r="J75" s="10">
        <v>80.510000000000005</v>
      </c>
    </row>
    <row r="76" spans="1:10" x14ac:dyDescent="0.25">
      <c r="A76" s="32"/>
      <c r="B76" s="33"/>
      <c r="C76" s="33"/>
      <c r="D76" s="33"/>
      <c r="E76" s="33"/>
      <c r="F76" s="33"/>
      <c r="G76" s="33"/>
      <c r="H76" s="33"/>
      <c r="I76" s="33"/>
      <c r="J76" s="34"/>
    </row>
    <row r="77" spans="1:10" x14ac:dyDescent="0.25">
      <c r="A77" s="15">
        <v>6</v>
      </c>
      <c r="B77" s="3"/>
      <c r="C77" s="35" t="s">
        <v>11</v>
      </c>
      <c r="D77" s="35"/>
      <c r="E77" s="35"/>
      <c r="F77" s="35"/>
      <c r="G77" s="3"/>
      <c r="H77" s="3"/>
      <c r="I77" s="3"/>
      <c r="J77" s="10"/>
    </row>
    <row r="78" spans="1:10" x14ac:dyDescent="0.25">
      <c r="A78" s="6" t="s">
        <v>12</v>
      </c>
      <c r="B78" s="8">
        <v>90304</v>
      </c>
      <c r="C78" s="25" t="s">
        <v>122</v>
      </c>
      <c r="D78" s="25"/>
      <c r="E78" s="25"/>
      <c r="F78" s="25"/>
      <c r="G78" s="8" t="s">
        <v>79</v>
      </c>
      <c r="H78" s="3"/>
      <c r="I78" s="3"/>
      <c r="J78" s="10"/>
    </row>
    <row r="79" spans="1:10" x14ac:dyDescent="0.25">
      <c r="A79" s="17"/>
      <c r="B79" s="8" t="s">
        <v>123</v>
      </c>
      <c r="C79" s="25" t="s">
        <v>124</v>
      </c>
      <c r="D79" s="25"/>
      <c r="E79" s="25"/>
      <c r="F79" s="25"/>
      <c r="G79" s="8" t="s">
        <v>79</v>
      </c>
      <c r="H79" s="16">
        <v>1.06</v>
      </c>
      <c r="I79" s="3">
        <v>134.66999999999999</v>
      </c>
      <c r="J79" s="10">
        <f>I79*H79</f>
        <v>142.75020000000001</v>
      </c>
    </row>
    <row r="80" spans="1:10" x14ac:dyDescent="0.25">
      <c r="A80" s="17"/>
      <c r="B80" s="8" t="s">
        <v>125</v>
      </c>
      <c r="C80" s="25" t="s">
        <v>126</v>
      </c>
      <c r="D80" s="25"/>
      <c r="E80" s="25"/>
      <c r="F80" s="25"/>
      <c r="G80" s="8" t="s">
        <v>79</v>
      </c>
      <c r="H80" s="16">
        <v>0.3</v>
      </c>
      <c r="I80" s="16">
        <v>138.54</v>
      </c>
      <c r="J80" s="10">
        <f>I80*H80</f>
        <v>41.561999999999998</v>
      </c>
    </row>
    <row r="81" spans="1:10" x14ac:dyDescent="0.25">
      <c r="A81" s="17"/>
      <c r="B81" s="8">
        <v>280002</v>
      </c>
      <c r="C81" s="25" t="s">
        <v>127</v>
      </c>
      <c r="D81" s="25"/>
      <c r="E81" s="25"/>
      <c r="F81" s="25"/>
      <c r="G81" s="8" t="s">
        <v>97</v>
      </c>
      <c r="H81" s="16">
        <v>1.27</v>
      </c>
      <c r="I81" s="3">
        <v>15.12</v>
      </c>
      <c r="J81" s="13">
        <f>I81*H81</f>
        <v>19.202400000000001</v>
      </c>
    </row>
    <row r="82" spans="1:10" x14ac:dyDescent="0.25">
      <c r="A82" s="17"/>
      <c r="B82" s="8">
        <v>280013</v>
      </c>
      <c r="C82" s="25" t="s">
        <v>96</v>
      </c>
      <c r="D82" s="25"/>
      <c r="E82" s="25"/>
      <c r="F82" s="25"/>
      <c r="G82" s="8" t="s">
        <v>97</v>
      </c>
      <c r="H82" s="16">
        <v>3.42</v>
      </c>
      <c r="I82" s="3">
        <v>18.73</v>
      </c>
      <c r="J82" s="13">
        <f>I82*H82</f>
        <v>64.056600000000003</v>
      </c>
    </row>
    <row r="83" spans="1:10" x14ac:dyDescent="0.25">
      <c r="A83" s="17"/>
      <c r="B83" s="8">
        <v>280023</v>
      </c>
      <c r="C83" s="25" t="s">
        <v>128</v>
      </c>
      <c r="D83" s="25"/>
      <c r="E83" s="25"/>
      <c r="F83" s="25"/>
      <c r="G83" s="8" t="s">
        <v>97</v>
      </c>
      <c r="H83" s="16">
        <v>0.36</v>
      </c>
      <c r="I83" s="3">
        <v>18.899999999999999</v>
      </c>
      <c r="J83" s="10">
        <f>I83*H83</f>
        <v>6.8039999999999994</v>
      </c>
    </row>
    <row r="84" spans="1:10" x14ac:dyDescent="0.25">
      <c r="A84" s="17"/>
      <c r="B84" s="22"/>
      <c r="C84" s="25"/>
      <c r="D84" s="25"/>
      <c r="E84" s="25"/>
      <c r="F84" s="25"/>
      <c r="G84" s="3"/>
      <c r="H84" s="3"/>
      <c r="I84" s="3"/>
      <c r="J84" s="13"/>
    </row>
    <row r="85" spans="1:10" x14ac:dyDescent="0.25">
      <c r="A85" s="26" t="s">
        <v>100</v>
      </c>
      <c r="B85" s="27"/>
      <c r="C85" s="27"/>
      <c r="D85" s="27"/>
      <c r="E85" s="27"/>
      <c r="F85" s="27"/>
      <c r="G85" s="27"/>
      <c r="H85" s="27"/>
      <c r="I85" s="27"/>
      <c r="J85" s="13">
        <f>J79+J80+J81+J82+J83</f>
        <v>274.37520000000001</v>
      </c>
    </row>
    <row r="86" spans="1:10" x14ac:dyDescent="0.25">
      <c r="A86" s="26" t="s">
        <v>152</v>
      </c>
      <c r="B86" s="27"/>
      <c r="C86" s="27"/>
      <c r="D86" s="27"/>
      <c r="E86" s="27"/>
      <c r="F86" s="27"/>
      <c r="G86" s="27"/>
      <c r="H86" s="27"/>
      <c r="I86" s="27"/>
      <c r="J86" s="10">
        <v>342.65</v>
      </c>
    </row>
    <row r="87" spans="1:10" x14ac:dyDescent="0.25">
      <c r="A87" s="32"/>
      <c r="B87" s="33"/>
      <c r="C87" s="33"/>
      <c r="D87" s="33"/>
      <c r="E87" s="33"/>
      <c r="F87" s="33"/>
      <c r="G87" s="33"/>
      <c r="H87" s="33"/>
      <c r="I87" s="33"/>
      <c r="J87" s="34"/>
    </row>
    <row r="88" spans="1:10" x14ac:dyDescent="0.25">
      <c r="A88" s="6" t="s">
        <v>13</v>
      </c>
      <c r="B88" s="8">
        <v>100816</v>
      </c>
      <c r="C88" s="35" t="s">
        <v>14</v>
      </c>
      <c r="D88" s="35"/>
      <c r="E88" s="35"/>
      <c r="F88" s="35"/>
      <c r="G88" s="8" t="s">
        <v>15</v>
      </c>
      <c r="H88" s="3"/>
      <c r="I88" s="3"/>
      <c r="J88" s="10"/>
    </row>
    <row r="89" spans="1:10" x14ac:dyDescent="0.25">
      <c r="A89" s="6"/>
      <c r="B89" s="8" t="s">
        <v>129</v>
      </c>
      <c r="C89" s="25" t="s">
        <v>130</v>
      </c>
      <c r="D89" s="25"/>
      <c r="E89" s="25"/>
      <c r="F89" s="25"/>
      <c r="G89" s="8" t="s">
        <v>15</v>
      </c>
      <c r="H89" s="16">
        <v>1.05</v>
      </c>
      <c r="I89" s="3">
        <v>42.2</v>
      </c>
      <c r="J89" s="10">
        <f>I89*H89</f>
        <v>44.31</v>
      </c>
    </row>
    <row r="90" spans="1:10" x14ac:dyDescent="0.25">
      <c r="A90" s="6"/>
      <c r="B90" s="8">
        <v>280013</v>
      </c>
      <c r="C90" s="25" t="s">
        <v>96</v>
      </c>
      <c r="D90" s="25"/>
      <c r="E90" s="25"/>
      <c r="F90" s="25"/>
      <c r="G90" s="8" t="s">
        <v>97</v>
      </c>
      <c r="H90" s="16">
        <v>1.1000000000000001</v>
      </c>
      <c r="I90" s="3">
        <v>18.78</v>
      </c>
      <c r="J90" s="13">
        <f>I90*H90</f>
        <v>20.658000000000001</v>
      </c>
    </row>
    <row r="91" spans="1:10" x14ac:dyDescent="0.25">
      <c r="A91" s="6"/>
      <c r="B91" s="8"/>
      <c r="C91" s="25"/>
      <c r="D91" s="25"/>
      <c r="E91" s="25"/>
      <c r="F91" s="25"/>
      <c r="G91" s="8"/>
      <c r="H91" s="3"/>
      <c r="I91" s="3"/>
      <c r="J91" s="13"/>
    </row>
    <row r="92" spans="1:10" x14ac:dyDescent="0.25">
      <c r="A92" s="26" t="s">
        <v>100</v>
      </c>
      <c r="B92" s="27"/>
      <c r="C92" s="27"/>
      <c r="D92" s="27"/>
      <c r="E92" s="27"/>
      <c r="F92" s="27"/>
      <c r="G92" s="27"/>
      <c r="H92" s="27"/>
      <c r="I92" s="27"/>
      <c r="J92" s="13">
        <f>J89+J90</f>
        <v>64.968000000000004</v>
      </c>
    </row>
    <row r="93" spans="1:10" x14ac:dyDescent="0.25">
      <c r="A93" s="26" t="s">
        <v>152</v>
      </c>
      <c r="B93" s="27"/>
      <c r="C93" s="27"/>
      <c r="D93" s="27"/>
      <c r="E93" s="27"/>
      <c r="F93" s="27"/>
      <c r="G93" s="27"/>
      <c r="H93" s="27"/>
      <c r="I93" s="27"/>
      <c r="J93" s="10">
        <v>81.13</v>
      </c>
    </row>
    <row r="94" spans="1:10" x14ac:dyDescent="0.25">
      <c r="A94" s="32"/>
      <c r="B94" s="33"/>
      <c r="C94" s="33"/>
      <c r="D94" s="33"/>
      <c r="E94" s="33"/>
      <c r="F94" s="33"/>
      <c r="G94" s="33"/>
      <c r="H94" s="33"/>
      <c r="I94" s="33"/>
      <c r="J94" s="34"/>
    </row>
    <row r="95" spans="1:10" x14ac:dyDescent="0.25">
      <c r="A95" s="6" t="s">
        <v>16</v>
      </c>
      <c r="B95" s="8">
        <v>100818</v>
      </c>
      <c r="C95" s="25" t="s">
        <v>17</v>
      </c>
      <c r="D95" s="25"/>
      <c r="E95" s="25"/>
      <c r="F95" s="25"/>
      <c r="G95" s="8" t="s">
        <v>15</v>
      </c>
      <c r="H95" s="3"/>
      <c r="I95" s="3"/>
      <c r="J95" s="10"/>
    </row>
    <row r="96" spans="1:10" x14ac:dyDescent="0.25">
      <c r="A96" s="6"/>
      <c r="B96" s="8" t="s">
        <v>131</v>
      </c>
      <c r="C96" s="25" t="s">
        <v>132</v>
      </c>
      <c r="D96" s="25"/>
      <c r="E96" s="25"/>
      <c r="F96" s="25"/>
      <c r="G96" s="8" t="s">
        <v>15</v>
      </c>
      <c r="H96" s="16">
        <v>1.01</v>
      </c>
      <c r="I96" s="16">
        <v>53.7</v>
      </c>
      <c r="J96" s="13">
        <f>I96*H96</f>
        <v>54.237000000000002</v>
      </c>
    </row>
    <row r="97" spans="1:10" x14ac:dyDescent="0.25">
      <c r="A97" s="6"/>
      <c r="B97" s="8">
        <v>280013</v>
      </c>
      <c r="C97" s="25" t="s">
        <v>96</v>
      </c>
      <c r="D97" s="25"/>
      <c r="E97" s="25"/>
      <c r="F97" s="25"/>
      <c r="G97" s="8" t="s">
        <v>97</v>
      </c>
      <c r="H97" s="16">
        <v>1.1000000000000001</v>
      </c>
      <c r="I97" s="3">
        <v>18.78</v>
      </c>
      <c r="J97" s="13">
        <f>I97*H97</f>
        <v>20.658000000000001</v>
      </c>
    </row>
    <row r="98" spans="1:10" x14ac:dyDescent="0.25">
      <c r="A98" s="6"/>
      <c r="B98" s="8"/>
      <c r="C98" s="25"/>
      <c r="D98" s="25"/>
      <c r="E98" s="25"/>
      <c r="F98" s="25"/>
      <c r="G98" s="8"/>
      <c r="H98" s="3"/>
      <c r="I98" s="3"/>
      <c r="J98" s="13"/>
    </row>
    <row r="99" spans="1:10" x14ac:dyDescent="0.25">
      <c r="A99" s="26" t="s">
        <v>100</v>
      </c>
      <c r="B99" s="27"/>
      <c r="C99" s="27"/>
      <c r="D99" s="27"/>
      <c r="E99" s="27"/>
      <c r="F99" s="27"/>
      <c r="G99" s="27"/>
      <c r="H99" s="27"/>
      <c r="I99" s="27"/>
      <c r="J99" s="13">
        <f>J96+J97</f>
        <v>74.89500000000001</v>
      </c>
    </row>
    <row r="100" spans="1:10" x14ac:dyDescent="0.25">
      <c r="A100" s="26" t="s">
        <v>152</v>
      </c>
      <c r="B100" s="27"/>
      <c r="C100" s="27"/>
      <c r="D100" s="27"/>
      <c r="E100" s="27"/>
      <c r="F100" s="27"/>
      <c r="G100" s="27"/>
      <c r="H100" s="27"/>
      <c r="I100" s="27"/>
      <c r="J100" s="10">
        <v>93.54</v>
      </c>
    </row>
    <row r="101" spans="1:10" x14ac:dyDescent="0.25">
      <c r="A101" s="32"/>
      <c r="B101" s="33"/>
      <c r="C101" s="33"/>
      <c r="D101" s="33"/>
      <c r="E101" s="33"/>
      <c r="F101" s="33"/>
      <c r="G101" s="33"/>
      <c r="H101" s="33"/>
      <c r="I101" s="33"/>
      <c r="J101" s="34"/>
    </row>
    <row r="102" spans="1:10" x14ac:dyDescent="0.25">
      <c r="A102" s="15">
        <v>8</v>
      </c>
      <c r="B102" s="3"/>
      <c r="C102" s="35" t="s">
        <v>18</v>
      </c>
      <c r="D102" s="35"/>
      <c r="E102" s="35"/>
      <c r="F102" s="35"/>
      <c r="G102" s="8"/>
      <c r="H102" s="3"/>
      <c r="I102" s="3"/>
      <c r="J102" s="10"/>
    </row>
    <row r="103" spans="1:10" x14ac:dyDescent="0.25">
      <c r="A103" s="15" t="s">
        <v>19</v>
      </c>
      <c r="B103" s="8">
        <v>70051</v>
      </c>
      <c r="C103" s="25" t="s">
        <v>133</v>
      </c>
      <c r="D103" s="25"/>
      <c r="E103" s="25"/>
      <c r="F103" s="25"/>
      <c r="G103" s="8" t="s">
        <v>79</v>
      </c>
      <c r="H103" s="3"/>
      <c r="I103" s="3"/>
      <c r="J103" s="10"/>
    </row>
    <row r="104" spans="1:10" x14ac:dyDescent="0.25">
      <c r="A104" s="6"/>
      <c r="B104" s="8" t="s">
        <v>134</v>
      </c>
      <c r="C104" s="25" t="s">
        <v>135</v>
      </c>
      <c r="D104" s="25"/>
      <c r="E104" s="25"/>
      <c r="F104" s="25"/>
      <c r="G104" s="8" t="s">
        <v>82</v>
      </c>
      <c r="H104" s="3">
        <v>0.15</v>
      </c>
      <c r="I104" s="3">
        <v>110.76</v>
      </c>
      <c r="J104" s="13">
        <f t="shared" ref="J104:J109" si="1">I104*H104</f>
        <v>16.614000000000001</v>
      </c>
    </row>
    <row r="105" spans="1:10" x14ac:dyDescent="0.25">
      <c r="A105" s="6"/>
      <c r="B105" s="8" t="s">
        <v>136</v>
      </c>
      <c r="C105" s="25" t="s">
        <v>137</v>
      </c>
      <c r="D105" s="25"/>
      <c r="E105" s="25"/>
      <c r="F105" s="25"/>
      <c r="G105" s="8" t="s">
        <v>15</v>
      </c>
      <c r="H105" s="16">
        <v>5.0999999999999997E-2</v>
      </c>
      <c r="I105" s="16">
        <v>135.08000000000001</v>
      </c>
      <c r="J105" s="13">
        <f t="shared" si="1"/>
        <v>6.8890799999999999</v>
      </c>
    </row>
    <row r="106" spans="1:10" x14ac:dyDescent="0.25">
      <c r="A106" s="6"/>
      <c r="B106" s="8" t="s">
        <v>138</v>
      </c>
      <c r="C106" s="25" t="s">
        <v>139</v>
      </c>
      <c r="D106" s="25"/>
      <c r="E106" s="25"/>
      <c r="F106" s="25"/>
      <c r="G106" s="8" t="s">
        <v>93</v>
      </c>
      <c r="H106" s="3">
        <v>0.28999999999999998</v>
      </c>
      <c r="I106" s="3">
        <v>20.5</v>
      </c>
      <c r="J106" s="13">
        <f t="shared" si="1"/>
        <v>5.9449999999999994</v>
      </c>
    </row>
    <row r="107" spans="1:10" x14ac:dyDescent="0.25">
      <c r="A107" s="17"/>
      <c r="B107" s="8" t="s">
        <v>140</v>
      </c>
      <c r="C107" s="25" t="s">
        <v>141</v>
      </c>
      <c r="D107" s="25"/>
      <c r="E107" s="25"/>
      <c r="F107" s="25"/>
      <c r="G107" s="8" t="s">
        <v>82</v>
      </c>
      <c r="H107" s="16">
        <v>4.5999999999999999E-2</v>
      </c>
      <c r="I107" s="16">
        <v>400.01</v>
      </c>
      <c r="J107" s="13">
        <f t="shared" si="1"/>
        <v>18.400459999999999</v>
      </c>
    </row>
    <row r="108" spans="1:10" x14ac:dyDescent="0.25">
      <c r="A108" s="17"/>
      <c r="B108" s="8">
        <v>280002</v>
      </c>
      <c r="C108" s="25" t="s">
        <v>127</v>
      </c>
      <c r="D108" s="25"/>
      <c r="E108" s="25"/>
      <c r="F108" s="25"/>
      <c r="G108" s="8" t="s">
        <v>97</v>
      </c>
      <c r="H108" s="16">
        <v>1.5</v>
      </c>
      <c r="I108" s="3">
        <v>15.01</v>
      </c>
      <c r="J108" s="13">
        <f t="shared" si="1"/>
        <v>22.515000000000001</v>
      </c>
    </row>
    <row r="109" spans="1:10" x14ac:dyDescent="0.25">
      <c r="A109" s="17"/>
      <c r="B109" s="8">
        <v>280013</v>
      </c>
      <c r="C109" s="25" t="s">
        <v>96</v>
      </c>
      <c r="D109" s="25"/>
      <c r="E109" s="25"/>
      <c r="F109" s="25"/>
      <c r="G109" s="8" t="s">
        <v>97</v>
      </c>
      <c r="H109" s="16">
        <v>1.55</v>
      </c>
      <c r="I109" s="16">
        <v>18.66</v>
      </c>
      <c r="J109" s="13">
        <f t="shared" si="1"/>
        <v>28.923000000000002</v>
      </c>
    </row>
    <row r="110" spans="1:10" x14ac:dyDescent="0.25">
      <c r="A110" s="17"/>
      <c r="B110" s="3"/>
      <c r="C110" s="25"/>
      <c r="D110" s="25"/>
      <c r="E110" s="25"/>
      <c r="F110" s="25"/>
      <c r="G110" s="3"/>
      <c r="H110" s="3"/>
      <c r="I110" s="3"/>
      <c r="J110" s="13"/>
    </row>
    <row r="111" spans="1:10" x14ac:dyDescent="0.25">
      <c r="A111" s="26" t="s">
        <v>100</v>
      </c>
      <c r="B111" s="27"/>
      <c r="C111" s="27"/>
      <c r="D111" s="27"/>
      <c r="E111" s="27"/>
      <c r="F111" s="27"/>
      <c r="G111" s="27"/>
      <c r="H111" s="27"/>
      <c r="I111" s="27"/>
      <c r="J111" s="13">
        <f>J104+J105+J106+J107+J108+J109</f>
        <v>99.286540000000002</v>
      </c>
    </row>
    <row r="112" spans="1:10" x14ac:dyDescent="0.25">
      <c r="A112" s="26" t="s">
        <v>152</v>
      </c>
      <c r="B112" s="27"/>
      <c r="C112" s="27"/>
      <c r="D112" s="27"/>
      <c r="E112" s="27"/>
      <c r="F112" s="27"/>
      <c r="G112" s="27"/>
      <c r="H112" s="27"/>
      <c r="I112" s="27"/>
      <c r="J112" s="10">
        <v>123.99</v>
      </c>
    </row>
    <row r="113" spans="1:10" x14ac:dyDescent="0.25">
      <c r="A113" s="32"/>
      <c r="B113" s="33"/>
      <c r="C113" s="33"/>
      <c r="D113" s="33"/>
      <c r="E113" s="33"/>
      <c r="F113" s="33"/>
      <c r="G113" s="33"/>
      <c r="H113" s="33"/>
      <c r="I113" s="33"/>
      <c r="J113" s="34"/>
    </row>
    <row r="114" spans="1:10" x14ac:dyDescent="0.25">
      <c r="A114" s="15" t="s">
        <v>20</v>
      </c>
      <c r="B114" s="8">
        <v>70058</v>
      </c>
      <c r="C114" s="35" t="s">
        <v>21</v>
      </c>
      <c r="D114" s="35"/>
      <c r="E114" s="35"/>
      <c r="F114" s="35"/>
      <c r="G114" s="8" t="s">
        <v>79</v>
      </c>
      <c r="H114" s="3"/>
      <c r="I114" s="3"/>
      <c r="J114" s="10"/>
    </row>
    <row r="115" spans="1:10" x14ac:dyDescent="0.25">
      <c r="A115" s="15"/>
      <c r="B115" s="8" t="s">
        <v>142</v>
      </c>
      <c r="C115" s="25" t="s">
        <v>143</v>
      </c>
      <c r="D115" s="25"/>
      <c r="E115" s="25"/>
      <c r="F115" s="25"/>
      <c r="G115" s="8" t="s">
        <v>15</v>
      </c>
      <c r="H115" s="16">
        <v>27.13</v>
      </c>
      <c r="I115" s="16">
        <v>1.3</v>
      </c>
      <c r="J115" s="13">
        <f>I115*H115</f>
        <v>35.268999999999998</v>
      </c>
    </row>
    <row r="116" spans="1:10" x14ac:dyDescent="0.25">
      <c r="A116" s="15"/>
      <c r="B116" s="8">
        <v>280026</v>
      </c>
      <c r="C116" s="25" t="s">
        <v>99</v>
      </c>
      <c r="D116" s="25"/>
      <c r="E116" s="25"/>
      <c r="F116" s="25"/>
      <c r="G116" s="8" t="s">
        <v>97</v>
      </c>
      <c r="H116" s="16">
        <v>1.53</v>
      </c>
      <c r="I116" s="3">
        <v>15.08</v>
      </c>
      <c r="J116" s="13">
        <f>I116*H116</f>
        <v>23.072400000000002</v>
      </c>
    </row>
    <row r="117" spans="1:10" x14ac:dyDescent="0.25">
      <c r="A117" s="15"/>
      <c r="B117" s="8">
        <v>280028</v>
      </c>
      <c r="C117" s="25" t="s">
        <v>144</v>
      </c>
      <c r="D117" s="25"/>
      <c r="E117" s="25"/>
      <c r="F117" s="25"/>
      <c r="G117" s="8" t="s">
        <v>97</v>
      </c>
      <c r="H117" s="3">
        <v>0.78</v>
      </c>
      <c r="I117" s="3">
        <v>18.649999999999999</v>
      </c>
      <c r="J117" s="13">
        <f>I117*H117</f>
        <v>14.546999999999999</v>
      </c>
    </row>
    <row r="118" spans="1:10" x14ac:dyDescent="0.25">
      <c r="A118" s="15"/>
      <c r="B118" s="8"/>
      <c r="C118" s="25"/>
      <c r="D118" s="25"/>
      <c r="E118" s="25"/>
      <c r="F118" s="25"/>
      <c r="G118" s="8"/>
      <c r="H118" s="3"/>
      <c r="I118" s="3"/>
      <c r="J118" s="13"/>
    </row>
    <row r="119" spans="1:10" x14ac:dyDescent="0.25">
      <c r="A119" s="26" t="s">
        <v>100</v>
      </c>
      <c r="B119" s="27"/>
      <c r="C119" s="27"/>
      <c r="D119" s="27"/>
      <c r="E119" s="27"/>
      <c r="F119" s="27"/>
      <c r="G119" s="27"/>
      <c r="H119" s="27"/>
      <c r="I119" s="27"/>
      <c r="J119" s="13">
        <f>J115+J116+J117</f>
        <v>72.888400000000004</v>
      </c>
    </row>
    <row r="120" spans="1:10" x14ac:dyDescent="0.25">
      <c r="A120" s="26" t="s">
        <v>152</v>
      </c>
      <c r="B120" s="27"/>
      <c r="C120" s="27"/>
      <c r="D120" s="27"/>
      <c r="E120" s="27"/>
      <c r="F120" s="27"/>
      <c r="G120" s="27"/>
      <c r="H120" s="27"/>
      <c r="I120" s="27"/>
      <c r="J120" s="10">
        <v>91.03</v>
      </c>
    </row>
    <row r="121" spans="1:10" x14ac:dyDescent="0.25">
      <c r="A121" s="32"/>
      <c r="B121" s="33"/>
      <c r="C121" s="33"/>
      <c r="D121" s="33"/>
      <c r="E121" s="33"/>
      <c r="F121" s="33"/>
      <c r="G121" s="33"/>
      <c r="H121" s="33"/>
      <c r="I121" s="33"/>
      <c r="J121" s="34"/>
    </row>
    <row r="122" spans="1:10" x14ac:dyDescent="0.25">
      <c r="A122" s="15" t="s">
        <v>22</v>
      </c>
      <c r="B122" s="8">
        <v>70287</v>
      </c>
      <c r="C122" s="35" t="s">
        <v>23</v>
      </c>
      <c r="D122" s="35"/>
      <c r="E122" s="35"/>
      <c r="F122" s="35"/>
      <c r="G122" s="8" t="s">
        <v>24</v>
      </c>
      <c r="H122" s="3"/>
      <c r="I122" s="3"/>
      <c r="J122" s="10"/>
    </row>
    <row r="123" spans="1:10" x14ac:dyDescent="0.25">
      <c r="A123" s="15"/>
      <c r="B123" s="8" t="s">
        <v>145</v>
      </c>
      <c r="C123" s="25" t="s">
        <v>23</v>
      </c>
      <c r="D123" s="25"/>
      <c r="E123" s="25"/>
      <c r="F123" s="25"/>
      <c r="G123" s="8" t="s">
        <v>15</v>
      </c>
      <c r="H123" s="16">
        <v>3</v>
      </c>
      <c r="I123" s="16">
        <v>3.37</v>
      </c>
      <c r="J123" s="13">
        <f>I123*H123</f>
        <v>10.11</v>
      </c>
    </row>
    <row r="124" spans="1:10" x14ac:dyDescent="0.25">
      <c r="A124" s="15"/>
      <c r="B124" s="8">
        <v>110141</v>
      </c>
      <c r="C124" s="25" t="s">
        <v>146</v>
      </c>
      <c r="D124" s="25"/>
      <c r="E124" s="25"/>
      <c r="F124" s="25"/>
      <c r="G124" s="8" t="s">
        <v>101</v>
      </c>
      <c r="H124" s="3">
        <v>2E-3</v>
      </c>
      <c r="I124" s="3">
        <v>451.64</v>
      </c>
      <c r="J124" s="13">
        <f>I124*H124</f>
        <v>0.90327999999999997</v>
      </c>
    </row>
    <row r="125" spans="1:10" x14ac:dyDescent="0.25">
      <c r="A125" s="15"/>
      <c r="B125" s="8">
        <v>280026</v>
      </c>
      <c r="C125" s="25" t="s">
        <v>99</v>
      </c>
      <c r="D125" s="25"/>
      <c r="E125" s="25"/>
      <c r="F125" s="25"/>
      <c r="G125" s="8" t="s">
        <v>97</v>
      </c>
      <c r="H125" s="16">
        <v>0.21</v>
      </c>
      <c r="I125" s="3">
        <v>15.15</v>
      </c>
      <c r="J125" s="13">
        <f>I125*H125</f>
        <v>3.1814999999999998</v>
      </c>
    </row>
    <row r="126" spans="1:10" x14ac:dyDescent="0.25">
      <c r="A126" s="15"/>
      <c r="B126" s="8">
        <v>280028</v>
      </c>
      <c r="C126" s="25" t="s">
        <v>144</v>
      </c>
      <c r="D126" s="25"/>
      <c r="E126" s="25"/>
      <c r="F126" s="25"/>
      <c r="G126" s="8" t="s">
        <v>97</v>
      </c>
      <c r="H126" s="16">
        <v>0.22</v>
      </c>
      <c r="I126" s="3">
        <v>18.71</v>
      </c>
      <c r="J126" s="13">
        <f>I126*H126</f>
        <v>4.1162000000000001</v>
      </c>
    </row>
    <row r="127" spans="1:10" x14ac:dyDescent="0.25">
      <c r="A127" s="17"/>
      <c r="B127" s="8"/>
      <c r="C127" s="25"/>
      <c r="D127" s="25"/>
      <c r="E127" s="25"/>
      <c r="F127" s="25"/>
      <c r="G127" s="8"/>
      <c r="H127" s="3"/>
      <c r="I127" s="3"/>
      <c r="J127" s="13"/>
    </row>
    <row r="128" spans="1:10" x14ac:dyDescent="0.25">
      <c r="A128" s="26" t="s">
        <v>100</v>
      </c>
      <c r="B128" s="27"/>
      <c r="C128" s="27"/>
      <c r="D128" s="27"/>
      <c r="E128" s="27"/>
      <c r="F128" s="27"/>
      <c r="G128" s="27"/>
      <c r="H128" s="27"/>
      <c r="I128" s="27"/>
      <c r="J128" s="13">
        <f>J123+J124+J125+J126</f>
        <v>18.310980000000001</v>
      </c>
    </row>
    <row r="129" spans="1:10" x14ac:dyDescent="0.25">
      <c r="A129" s="26" t="s">
        <v>152</v>
      </c>
      <c r="B129" s="27"/>
      <c r="C129" s="27"/>
      <c r="D129" s="27"/>
      <c r="E129" s="27"/>
      <c r="F129" s="27"/>
      <c r="G129" s="27"/>
      <c r="H129" s="27"/>
      <c r="I129" s="27"/>
      <c r="J129" s="10">
        <v>22.87</v>
      </c>
    </row>
    <row r="130" spans="1:10" x14ac:dyDescent="0.25">
      <c r="A130" s="32"/>
      <c r="B130" s="33"/>
      <c r="C130" s="33"/>
      <c r="D130" s="33"/>
      <c r="E130" s="33"/>
      <c r="F130" s="33"/>
      <c r="G130" s="33"/>
      <c r="H130" s="33"/>
      <c r="I130" s="33"/>
      <c r="J130" s="34"/>
    </row>
    <row r="131" spans="1:10" x14ac:dyDescent="0.25">
      <c r="A131" s="15" t="s">
        <v>25</v>
      </c>
      <c r="B131" s="8">
        <v>70241</v>
      </c>
      <c r="C131" s="35" t="s">
        <v>26</v>
      </c>
      <c r="D131" s="35"/>
      <c r="E131" s="35"/>
      <c r="F131" s="35"/>
      <c r="G131" s="8" t="s">
        <v>24</v>
      </c>
      <c r="H131" s="3"/>
      <c r="I131" s="3"/>
      <c r="J131" s="10"/>
    </row>
    <row r="132" spans="1:10" x14ac:dyDescent="0.25">
      <c r="A132" s="15"/>
      <c r="B132" s="8">
        <v>110141</v>
      </c>
      <c r="C132" s="25" t="s">
        <v>146</v>
      </c>
      <c r="D132" s="25"/>
      <c r="E132" s="25"/>
      <c r="F132" s="25"/>
      <c r="G132" s="8" t="s">
        <v>101</v>
      </c>
      <c r="H132" s="3">
        <v>2E-3</v>
      </c>
      <c r="I132" s="3">
        <v>451.61</v>
      </c>
      <c r="J132" s="13">
        <f>I132*H132</f>
        <v>0.90322000000000002</v>
      </c>
    </row>
    <row r="133" spans="1:10" x14ac:dyDescent="0.25">
      <c r="A133" s="15"/>
      <c r="B133" s="8">
        <v>280004</v>
      </c>
      <c r="C133" s="25" t="s">
        <v>147</v>
      </c>
      <c r="D133" s="25"/>
      <c r="E133" s="25"/>
      <c r="F133" s="25"/>
      <c r="G133" s="8" t="s">
        <v>97</v>
      </c>
      <c r="H133" s="16">
        <v>0.31</v>
      </c>
      <c r="I133" s="3">
        <v>16.11</v>
      </c>
      <c r="J133" s="13">
        <f>I133*H133</f>
        <v>4.9940999999999995</v>
      </c>
    </row>
    <row r="134" spans="1:10" x14ac:dyDescent="0.25">
      <c r="A134" s="15"/>
      <c r="B134" s="8">
        <v>280023</v>
      </c>
      <c r="C134" s="25" t="s">
        <v>128</v>
      </c>
      <c r="D134" s="25"/>
      <c r="E134" s="25"/>
      <c r="F134" s="25"/>
      <c r="G134" s="8" t="s">
        <v>97</v>
      </c>
      <c r="H134" s="16">
        <v>0.32</v>
      </c>
      <c r="I134" s="16">
        <v>19.77</v>
      </c>
      <c r="J134" s="13">
        <f>I134*H134</f>
        <v>6.3263999999999996</v>
      </c>
    </row>
    <row r="135" spans="1:10" x14ac:dyDescent="0.25">
      <c r="A135" s="15"/>
      <c r="B135" s="8"/>
      <c r="C135" s="25"/>
      <c r="D135" s="25"/>
      <c r="E135" s="25"/>
      <c r="F135" s="25"/>
      <c r="G135" s="8"/>
      <c r="H135" s="3"/>
      <c r="I135" s="3"/>
      <c r="J135" s="13"/>
    </row>
    <row r="136" spans="1:10" x14ac:dyDescent="0.25">
      <c r="A136" s="26" t="s">
        <v>100</v>
      </c>
      <c r="B136" s="27"/>
      <c r="C136" s="27"/>
      <c r="D136" s="27"/>
      <c r="E136" s="27"/>
      <c r="F136" s="27"/>
      <c r="G136" s="27"/>
      <c r="H136" s="27"/>
      <c r="I136" s="27"/>
      <c r="J136" s="13">
        <f>J132+J133+J134</f>
        <v>12.22372</v>
      </c>
    </row>
    <row r="137" spans="1:10" x14ac:dyDescent="0.25">
      <c r="A137" s="26" t="s">
        <v>152</v>
      </c>
      <c r="B137" s="27"/>
      <c r="C137" s="27"/>
      <c r="D137" s="27"/>
      <c r="E137" s="27"/>
      <c r="F137" s="27"/>
      <c r="G137" s="27"/>
      <c r="H137" s="27"/>
      <c r="I137" s="27"/>
      <c r="J137" s="10">
        <v>15.26</v>
      </c>
    </row>
    <row r="138" spans="1:10" x14ac:dyDescent="0.25">
      <c r="A138" s="32"/>
      <c r="B138" s="33"/>
      <c r="C138" s="33"/>
      <c r="D138" s="33"/>
      <c r="E138" s="33"/>
      <c r="F138" s="33"/>
      <c r="G138" s="33"/>
      <c r="H138" s="33"/>
      <c r="I138" s="33"/>
      <c r="J138" s="34"/>
    </row>
    <row r="139" spans="1:10" x14ac:dyDescent="0.25">
      <c r="A139" s="15">
        <v>9</v>
      </c>
      <c r="B139" s="8"/>
      <c r="C139" s="35" t="s">
        <v>27</v>
      </c>
      <c r="D139" s="35"/>
      <c r="E139" s="35"/>
      <c r="F139" s="35"/>
      <c r="G139" s="3"/>
      <c r="H139" s="3"/>
      <c r="I139" s="3"/>
      <c r="J139" s="10"/>
    </row>
    <row r="140" spans="1:10" x14ac:dyDescent="0.25">
      <c r="A140" s="15" t="s">
        <v>28</v>
      </c>
      <c r="B140" s="8">
        <v>140348</v>
      </c>
      <c r="C140" s="25" t="s">
        <v>29</v>
      </c>
      <c r="D140" s="25"/>
      <c r="E140" s="25"/>
      <c r="F140" s="25"/>
      <c r="G140" s="8" t="s">
        <v>79</v>
      </c>
      <c r="H140" s="3"/>
      <c r="I140" s="3"/>
      <c r="J140" s="10"/>
    </row>
    <row r="141" spans="1:10" x14ac:dyDescent="0.25">
      <c r="A141" s="15"/>
      <c r="B141" s="8" t="s">
        <v>148</v>
      </c>
      <c r="C141" s="25" t="s">
        <v>149</v>
      </c>
      <c r="D141" s="25"/>
      <c r="E141" s="25"/>
      <c r="F141" s="25"/>
      <c r="G141" s="8" t="s">
        <v>82</v>
      </c>
      <c r="H141" s="16">
        <v>0.12</v>
      </c>
      <c r="I141" s="16">
        <v>140</v>
      </c>
      <c r="J141" s="13">
        <f>I141*H141</f>
        <v>16.8</v>
      </c>
    </row>
    <row r="142" spans="1:10" x14ac:dyDescent="0.25">
      <c r="A142" s="15"/>
      <c r="B142" s="8" t="s">
        <v>150</v>
      </c>
      <c r="C142" s="25" t="s">
        <v>151</v>
      </c>
      <c r="D142" s="25"/>
      <c r="E142" s="25"/>
      <c r="F142" s="25"/>
      <c r="G142" s="8" t="s">
        <v>93</v>
      </c>
      <c r="H142" s="16">
        <v>0.22</v>
      </c>
      <c r="I142" s="16">
        <v>14.5</v>
      </c>
      <c r="J142" s="13">
        <f>I142*H142</f>
        <v>3.19</v>
      </c>
    </row>
    <row r="143" spans="1:10" x14ac:dyDescent="0.25">
      <c r="A143" s="15"/>
      <c r="B143" s="8">
        <v>280002</v>
      </c>
      <c r="C143" s="25" t="s">
        <v>127</v>
      </c>
      <c r="D143" s="25"/>
      <c r="E143" s="25"/>
      <c r="F143" s="25"/>
      <c r="G143" s="8" t="s">
        <v>97</v>
      </c>
      <c r="H143" s="16">
        <v>0.93</v>
      </c>
      <c r="I143" s="3">
        <v>15.04</v>
      </c>
      <c r="J143" s="13">
        <f>I143*H143</f>
        <v>13.9872</v>
      </c>
    </row>
    <row r="144" spans="1:10" x14ac:dyDescent="0.25">
      <c r="A144" s="15"/>
      <c r="B144" s="8">
        <v>280013</v>
      </c>
      <c r="C144" s="25" t="s">
        <v>96</v>
      </c>
      <c r="D144" s="25"/>
      <c r="E144" s="25"/>
      <c r="F144" s="25"/>
      <c r="G144" s="8" t="s">
        <v>97</v>
      </c>
      <c r="H144" s="16">
        <v>0.93</v>
      </c>
      <c r="I144" s="3">
        <v>18.78</v>
      </c>
      <c r="J144" s="13">
        <f>I144*H144</f>
        <v>17.465400000000002</v>
      </c>
    </row>
    <row r="145" spans="1:10" x14ac:dyDescent="0.25">
      <c r="A145" s="15"/>
      <c r="B145" s="8"/>
      <c r="C145" s="25"/>
      <c r="D145" s="25"/>
      <c r="E145" s="25"/>
      <c r="F145" s="25"/>
      <c r="G145" s="8"/>
      <c r="H145" s="3"/>
      <c r="I145" s="3"/>
      <c r="J145" s="13"/>
    </row>
    <row r="146" spans="1:10" x14ac:dyDescent="0.25">
      <c r="A146" s="26" t="s">
        <v>100</v>
      </c>
      <c r="B146" s="27"/>
      <c r="C146" s="27"/>
      <c r="D146" s="27"/>
      <c r="E146" s="27"/>
      <c r="F146" s="27"/>
      <c r="G146" s="27"/>
      <c r="H146" s="27"/>
      <c r="I146" s="27"/>
      <c r="J146" s="13">
        <f>J141+J142+J143+J144</f>
        <v>51.442600000000006</v>
      </c>
    </row>
    <row r="147" spans="1:10" x14ac:dyDescent="0.25">
      <c r="A147" s="26" t="s">
        <v>152</v>
      </c>
      <c r="B147" s="27"/>
      <c r="C147" s="27"/>
      <c r="D147" s="27"/>
      <c r="E147" s="27"/>
      <c r="F147" s="27"/>
      <c r="G147" s="27"/>
      <c r="H147" s="27"/>
      <c r="I147" s="27"/>
      <c r="J147" s="10">
        <v>64.239999999999995</v>
      </c>
    </row>
    <row r="148" spans="1:10" x14ac:dyDescent="0.25">
      <c r="A148" s="32"/>
      <c r="B148" s="33"/>
      <c r="C148" s="33"/>
      <c r="D148" s="33"/>
      <c r="E148" s="33"/>
      <c r="F148" s="33"/>
      <c r="G148" s="33"/>
      <c r="H148" s="33"/>
      <c r="I148" s="33"/>
      <c r="J148" s="34"/>
    </row>
    <row r="149" spans="1:10" x14ac:dyDescent="0.25">
      <c r="A149" s="15" t="s">
        <v>30</v>
      </c>
      <c r="B149" s="8">
        <v>141336</v>
      </c>
      <c r="C149" s="35" t="s">
        <v>31</v>
      </c>
      <c r="D149" s="35"/>
      <c r="E149" s="35"/>
      <c r="F149" s="35"/>
      <c r="G149" s="8" t="s">
        <v>79</v>
      </c>
      <c r="H149" s="3"/>
      <c r="I149" s="3"/>
      <c r="J149" s="10"/>
    </row>
    <row r="150" spans="1:10" x14ac:dyDescent="0.25">
      <c r="A150" s="15"/>
      <c r="B150" s="8" t="s">
        <v>153</v>
      </c>
      <c r="C150" s="25" t="s">
        <v>31</v>
      </c>
      <c r="D150" s="25"/>
      <c r="E150" s="25"/>
      <c r="F150" s="25"/>
      <c r="G150" s="8" t="s">
        <v>79</v>
      </c>
      <c r="H150" s="16">
        <v>1</v>
      </c>
      <c r="I150" s="3">
        <v>23.45</v>
      </c>
      <c r="J150" s="10">
        <f>I150*H150</f>
        <v>23.45</v>
      </c>
    </row>
    <row r="151" spans="1:10" x14ac:dyDescent="0.25">
      <c r="A151" s="15"/>
      <c r="B151" s="8">
        <v>280002</v>
      </c>
      <c r="C151" s="25" t="s">
        <v>127</v>
      </c>
      <c r="D151" s="25"/>
      <c r="E151" s="25"/>
      <c r="F151" s="25"/>
      <c r="G151" s="8" t="s">
        <v>97</v>
      </c>
      <c r="H151" s="16">
        <v>0.34</v>
      </c>
      <c r="I151" s="3">
        <v>15.13</v>
      </c>
      <c r="J151" s="13">
        <f>I151*H151</f>
        <v>5.1442000000000005</v>
      </c>
    </row>
    <row r="152" spans="1:10" x14ac:dyDescent="0.25">
      <c r="A152" s="15"/>
      <c r="B152" s="8">
        <v>280013</v>
      </c>
      <c r="C152" s="25" t="s">
        <v>96</v>
      </c>
      <c r="D152" s="25"/>
      <c r="E152" s="25"/>
      <c r="F152" s="25"/>
      <c r="G152" s="8" t="s">
        <v>97</v>
      </c>
      <c r="H152" s="16">
        <v>0.34</v>
      </c>
      <c r="I152" s="3">
        <v>18.739999999999998</v>
      </c>
      <c r="J152" s="13">
        <f>I152*H152</f>
        <v>6.3715999999999999</v>
      </c>
    </row>
    <row r="153" spans="1:10" x14ac:dyDescent="0.25">
      <c r="A153" s="15"/>
      <c r="B153" s="8"/>
      <c r="C153" s="25"/>
      <c r="D153" s="25"/>
      <c r="E153" s="25"/>
      <c r="F153" s="25"/>
      <c r="G153" s="8"/>
      <c r="H153" s="3"/>
      <c r="I153" s="3"/>
      <c r="J153" s="13"/>
    </row>
    <row r="154" spans="1:10" x14ac:dyDescent="0.25">
      <c r="A154" s="26" t="s">
        <v>100</v>
      </c>
      <c r="B154" s="27"/>
      <c r="C154" s="27"/>
      <c r="D154" s="27"/>
      <c r="E154" s="27"/>
      <c r="F154" s="27"/>
      <c r="G154" s="27"/>
      <c r="H154" s="27"/>
      <c r="I154" s="27"/>
      <c r="J154" s="13">
        <f>J150+J151+J152</f>
        <v>34.965800000000002</v>
      </c>
    </row>
    <row r="155" spans="1:10" x14ac:dyDescent="0.25">
      <c r="A155" s="26" t="s">
        <v>152</v>
      </c>
      <c r="B155" s="27"/>
      <c r="C155" s="27"/>
      <c r="D155" s="27"/>
      <c r="E155" s="27"/>
      <c r="F155" s="27"/>
      <c r="G155" s="27"/>
      <c r="H155" s="27"/>
      <c r="I155" s="27"/>
      <c r="J155" s="10">
        <v>43.67</v>
      </c>
    </row>
    <row r="156" spans="1:10" x14ac:dyDescent="0.25">
      <c r="A156" s="32"/>
      <c r="B156" s="33"/>
      <c r="C156" s="33"/>
      <c r="D156" s="33"/>
      <c r="E156" s="33"/>
      <c r="F156" s="33"/>
      <c r="G156" s="33"/>
      <c r="H156" s="33"/>
      <c r="I156" s="33"/>
      <c r="J156" s="34"/>
    </row>
    <row r="157" spans="1:10" x14ac:dyDescent="0.25">
      <c r="A157" s="15">
        <v>10</v>
      </c>
      <c r="B157" s="8"/>
      <c r="C157" s="35" t="s">
        <v>32</v>
      </c>
      <c r="D157" s="35"/>
      <c r="E157" s="35"/>
      <c r="F157" s="35"/>
      <c r="G157" s="8"/>
      <c r="H157" s="3"/>
      <c r="I157" s="3"/>
      <c r="J157" s="10"/>
    </row>
    <row r="158" spans="1:10" x14ac:dyDescent="0.25">
      <c r="A158" s="15" t="s">
        <v>33</v>
      </c>
      <c r="B158" s="8">
        <v>130112</v>
      </c>
      <c r="C158" s="25" t="s">
        <v>34</v>
      </c>
      <c r="D158" s="25"/>
      <c r="E158" s="25"/>
      <c r="F158" s="25"/>
      <c r="G158" s="8" t="s">
        <v>79</v>
      </c>
      <c r="H158" s="3"/>
      <c r="I158" s="3"/>
      <c r="J158" s="10"/>
    </row>
    <row r="159" spans="1:10" x14ac:dyDescent="0.25">
      <c r="A159" s="15"/>
      <c r="B159" s="8" t="s">
        <v>154</v>
      </c>
      <c r="C159" s="25" t="s">
        <v>155</v>
      </c>
      <c r="D159" s="25"/>
      <c r="E159" s="25"/>
      <c r="F159" s="25"/>
      <c r="G159" s="8" t="s">
        <v>101</v>
      </c>
      <c r="H159" s="3">
        <v>6.3E-2</v>
      </c>
      <c r="I159" s="3">
        <v>146.54</v>
      </c>
      <c r="J159" s="13">
        <f>I159*H159</f>
        <v>9.2320200000000003</v>
      </c>
    </row>
    <row r="160" spans="1:10" x14ac:dyDescent="0.25">
      <c r="A160" s="15"/>
      <c r="B160" s="8" t="s">
        <v>156</v>
      </c>
      <c r="C160" s="25" t="s">
        <v>157</v>
      </c>
      <c r="D160" s="25"/>
      <c r="E160" s="25"/>
      <c r="F160" s="25"/>
      <c r="G160" s="8" t="s">
        <v>101</v>
      </c>
      <c r="H160" s="3">
        <v>0.06</v>
      </c>
      <c r="I160" s="3">
        <v>63.04</v>
      </c>
      <c r="J160" s="13">
        <f>I160*H160</f>
        <v>3.7824</v>
      </c>
    </row>
    <row r="161" spans="1:10" x14ac:dyDescent="0.25">
      <c r="A161" s="15"/>
      <c r="B161" s="8" t="s">
        <v>158</v>
      </c>
      <c r="C161" s="25" t="s">
        <v>159</v>
      </c>
      <c r="D161" s="25"/>
      <c r="E161" s="25"/>
      <c r="F161" s="25"/>
      <c r="G161" s="8" t="s">
        <v>160</v>
      </c>
      <c r="H161" s="3">
        <v>0.36</v>
      </c>
      <c r="I161" s="3">
        <v>40.67</v>
      </c>
      <c r="J161" s="13">
        <f>I161*H161</f>
        <v>14.6412</v>
      </c>
    </row>
    <row r="162" spans="1:10" x14ac:dyDescent="0.25">
      <c r="A162" s="15"/>
      <c r="B162" s="8">
        <v>280023</v>
      </c>
      <c r="C162" s="25" t="s">
        <v>128</v>
      </c>
      <c r="D162" s="25"/>
      <c r="E162" s="25"/>
      <c r="F162" s="25"/>
      <c r="G162" s="8" t="s">
        <v>97</v>
      </c>
      <c r="H162" s="16">
        <v>1</v>
      </c>
      <c r="I162" s="3">
        <v>18.899999999999999</v>
      </c>
      <c r="J162" s="13">
        <f>I162*H162</f>
        <v>18.899999999999999</v>
      </c>
    </row>
    <row r="163" spans="1:10" x14ac:dyDescent="0.25">
      <c r="A163" s="15"/>
      <c r="B163" s="8">
        <v>280026</v>
      </c>
      <c r="C163" s="25" t="s">
        <v>99</v>
      </c>
      <c r="D163" s="25"/>
      <c r="E163" s="25"/>
      <c r="F163" s="25"/>
      <c r="G163" s="8" t="s">
        <v>97</v>
      </c>
      <c r="H163" s="16">
        <v>1</v>
      </c>
      <c r="I163" s="3">
        <v>15.12</v>
      </c>
      <c r="J163" s="13">
        <f>I163*H163</f>
        <v>15.12</v>
      </c>
    </row>
    <row r="164" spans="1:10" x14ac:dyDescent="0.25">
      <c r="A164" s="15"/>
      <c r="B164" s="8"/>
      <c r="C164" s="25"/>
      <c r="D164" s="25"/>
      <c r="E164" s="25"/>
      <c r="F164" s="25"/>
      <c r="G164" s="8"/>
      <c r="H164" s="3"/>
      <c r="I164" s="3"/>
      <c r="J164" s="13"/>
    </row>
    <row r="165" spans="1:10" x14ac:dyDescent="0.25">
      <c r="A165" s="26" t="s">
        <v>100</v>
      </c>
      <c r="B165" s="27"/>
      <c r="C165" s="27"/>
      <c r="D165" s="27"/>
      <c r="E165" s="27"/>
      <c r="F165" s="27"/>
      <c r="G165" s="27"/>
      <c r="H165" s="27"/>
      <c r="I165" s="27"/>
      <c r="J165" s="13">
        <f>J159+J160+J161+J162+J163</f>
        <v>61.675619999999995</v>
      </c>
    </row>
    <row r="166" spans="1:10" x14ac:dyDescent="0.25">
      <c r="A166" s="26" t="s">
        <v>152</v>
      </c>
      <c r="B166" s="27"/>
      <c r="C166" s="27"/>
      <c r="D166" s="27"/>
      <c r="E166" s="27"/>
      <c r="F166" s="27"/>
      <c r="G166" s="27"/>
      <c r="H166" s="27"/>
      <c r="I166" s="27"/>
      <c r="J166" s="10">
        <v>77.03</v>
      </c>
    </row>
    <row r="167" spans="1:10" x14ac:dyDescent="0.25">
      <c r="A167" s="32"/>
      <c r="B167" s="33"/>
      <c r="C167" s="33"/>
      <c r="D167" s="33"/>
      <c r="E167" s="33"/>
      <c r="F167" s="33"/>
      <c r="G167" s="33"/>
      <c r="H167" s="33"/>
      <c r="I167" s="33"/>
      <c r="J167" s="34"/>
    </row>
    <row r="168" spans="1:10" x14ac:dyDescent="0.25">
      <c r="A168" s="15" t="s">
        <v>35</v>
      </c>
      <c r="B168" s="8">
        <v>130119</v>
      </c>
      <c r="C168" s="35" t="s">
        <v>161</v>
      </c>
      <c r="D168" s="35"/>
      <c r="E168" s="35"/>
      <c r="F168" s="35"/>
      <c r="G168" s="8" t="s">
        <v>79</v>
      </c>
      <c r="H168" s="3"/>
      <c r="I168" s="3"/>
      <c r="J168" s="10"/>
    </row>
    <row r="169" spans="1:10" x14ac:dyDescent="0.25">
      <c r="A169" s="15"/>
      <c r="B169" s="8" t="s">
        <v>162</v>
      </c>
      <c r="C169" s="25" t="s">
        <v>163</v>
      </c>
      <c r="D169" s="25"/>
      <c r="E169" s="25"/>
      <c r="F169" s="25"/>
      <c r="G169" s="8" t="s">
        <v>93</v>
      </c>
      <c r="H169" s="16">
        <v>5.0599999999999996</v>
      </c>
      <c r="I169" s="3">
        <v>0.75</v>
      </c>
      <c r="J169" s="10">
        <f>I169*H169</f>
        <v>3.7949999999999999</v>
      </c>
    </row>
    <row r="170" spans="1:10" x14ac:dyDescent="0.25">
      <c r="A170" s="15"/>
      <c r="B170" s="8" t="s">
        <v>164</v>
      </c>
      <c r="C170" s="25" t="s">
        <v>165</v>
      </c>
      <c r="D170" s="25"/>
      <c r="E170" s="25"/>
      <c r="F170" s="25"/>
      <c r="G170" s="8" t="s">
        <v>93</v>
      </c>
      <c r="H170" s="16">
        <v>1.23</v>
      </c>
      <c r="I170" s="16">
        <v>4.4000000000000004</v>
      </c>
      <c r="J170" s="10">
        <f>I170*H170</f>
        <v>5.4119999999999999</v>
      </c>
    </row>
    <row r="171" spans="1:10" x14ac:dyDescent="0.25">
      <c r="A171" s="15"/>
      <c r="B171" s="8" t="s">
        <v>166</v>
      </c>
      <c r="C171" s="25" t="s">
        <v>161</v>
      </c>
      <c r="D171" s="25"/>
      <c r="E171" s="25"/>
      <c r="F171" s="25"/>
      <c r="G171" s="8" t="s">
        <v>79</v>
      </c>
      <c r="H171" s="3">
        <v>1.0900000000000001</v>
      </c>
      <c r="I171" s="3">
        <v>33.79</v>
      </c>
      <c r="J171" s="13">
        <f>I171*H171</f>
        <v>36.831099999999999</v>
      </c>
    </row>
    <row r="172" spans="1:10" x14ac:dyDescent="0.25">
      <c r="A172" s="15"/>
      <c r="B172" s="8">
        <v>280023</v>
      </c>
      <c r="C172" s="25" t="s">
        <v>128</v>
      </c>
      <c r="D172" s="25"/>
      <c r="E172" s="25"/>
      <c r="F172" s="25"/>
      <c r="G172" s="8" t="s">
        <v>97</v>
      </c>
      <c r="H172" s="16">
        <v>1.25</v>
      </c>
      <c r="I172" s="16">
        <v>18.920000000000002</v>
      </c>
      <c r="J172" s="13">
        <f>I172*H172</f>
        <v>23.650000000000002</v>
      </c>
    </row>
    <row r="173" spans="1:10" x14ac:dyDescent="0.25">
      <c r="A173" s="15"/>
      <c r="B173" s="8">
        <v>280026</v>
      </c>
      <c r="C173" s="25" t="s">
        <v>99</v>
      </c>
      <c r="D173" s="25"/>
      <c r="E173" s="25"/>
      <c r="F173" s="25"/>
      <c r="G173" s="8" t="s">
        <v>97</v>
      </c>
      <c r="H173" s="16">
        <v>0.66</v>
      </c>
      <c r="I173" s="3">
        <v>15.08</v>
      </c>
      <c r="J173" s="13">
        <f>I173*H173</f>
        <v>9.9527999999999999</v>
      </c>
    </row>
    <row r="174" spans="1:10" x14ac:dyDescent="0.25">
      <c r="A174" s="17"/>
      <c r="B174" s="8"/>
      <c r="C174" s="25"/>
      <c r="D174" s="25"/>
      <c r="E174" s="25"/>
      <c r="F174" s="25"/>
      <c r="G174" s="3"/>
      <c r="H174" s="3"/>
      <c r="I174" s="3"/>
      <c r="J174" s="13"/>
    </row>
    <row r="175" spans="1:10" x14ac:dyDescent="0.25">
      <c r="A175" s="26" t="s">
        <v>100</v>
      </c>
      <c r="B175" s="27"/>
      <c r="C175" s="27"/>
      <c r="D175" s="27"/>
      <c r="E175" s="27"/>
      <c r="F175" s="27"/>
      <c r="G175" s="27"/>
      <c r="H175" s="27"/>
      <c r="I175" s="27"/>
      <c r="J175" s="13">
        <f>J169+J170+J171+J172+J173</f>
        <v>79.640900000000002</v>
      </c>
    </row>
    <row r="176" spans="1:10" x14ac:dyDescent="0.25">
      <c r="A176" s="26" t="s">
        <v>152</v>
      </c>
      <c r="B176" s="27"/>
      <c r="C176" s="27"/>
      <c r="D176" s="27"/>
      <c r="E176" s="27"/>
      <c r="F176" s="27"/>
      <c r="G176" s="27"/>
      <c r="H176" s="27"/>
      <c r="I176" s="27"/>
      <c r="J176" s="10">
        <v>99.45</v>
      </c>
    </row>
    <row r="177" spans="1:10" x14ac:dyDescent="0.25">
      <c r="A177" s="32"/>
      <c r="B177" s="33"/>
      <c r="C177" s="33"/>
      <c r="D177" s="33"/>
      <c r="E177" s="33"/>
      <c r="F177" s="33"/>
      <c r="G177" s="33"/>
      <c r="H177" s="33"/>
      <c r="I177" s="33"/>
      <c r="J177" s="34"/>
    </row>
    <row r="178" spans="1:10" x14ac:dyDescent="0.25">
      <c r="A178" s="15">
        <v>11</v>
      </c>
      <c r="B178" s="8"/>
      <c r="C178" s="35" t="s">
        <v>36</v>
      </c>
      <c r="D178" s="35"/>
      <c r="E178" s="35"/>
      <c r="F178" s="35"/>
      <c r="G178" s="3"/>
      <c r="H178" s="3"/>
      <c r="I178" s="3"/>
      <c r="J178" s="10"/>
    </row>
    <row r="179" spans="1:10" x14ac:dyDescent="0.25">
      <c r="A179" s="15" t="s">
        <v>37</v>
      </c>
      <c r="B179" s="8">
        <v>110143</v>
      </c>
      <c r="C179" s="25" t="s">
        <v>38</v>
      </c>
      <c r="D179" s="25"/>
      <c r="E179" s="25"/>
      <c r="F179" s="25"/>
      <c r="G179" s="8" t="s">
        <v>79</v>
      </c>
      <c r="H179" s="16">
        <v>1</v>
      </c>
      <c r="I179" s="3">
        <v>8.68</v>
      </c>
      <c r="J179" s="13">
        <f>I179*H179</f>
        <v>8.68</v>
      </c>
    </row>
    <row r="180" spans="1:10" x14ac:dyDescent="0.25">
      <c r="A180" s="15"/>
      <c r="B180" s="8">
        <v>280026</v>
      </c>
      <c r="C180" s="25" t="s">
        <v>99</v>
      </c>
      <c r="D180" s="25"/>
      <c r="E180" s="25"/>
      <c r="F180" s="25"/>
      <c r="G180" s="8" t="s">
        <v>97</v>
      </c>
      <c r="H180" s="16">
        <v>0.14000000000000001</v>
      </c>
      <c r="I180" s="3">
        <v>13.08</v>
      </c>
      <c r="J180" s="13">
        <f>I180*H180</f>
        <v>1.8312000000000002</v>
      </c>
    </row>
    <row r="181" spans="1:10" x14ac:dyDescent="0.25">
      <c r="A181" s="15"/>
      <c r="B181" s="8"/>
      <c r="C181" s="25"/>
      <c r="D181" s="25"/>
      <c r="E181" s="25"/>
      <c r="F181" s="25"/>
      <c r="G181" s="8"/>
      <c r="H181" s="3"/>
      <c r="I181" s="3"/>
      <c r="J181" s="13"/>
    </row>
    <row r="182" spans="1:10" x14ac:dyDescent="0.25">
      <c r="A182" s="26" t="s">
        <v>100</v>
      </c>
      <c r="B182" s="27"/>
      <c r="C182" s="27"/>
      <c r="D182" s="27"/>
      <c r="E182" s="27"/>
      <c r="F182" s="27"/>
      <c r="G182" s="27"/>
      <c r="H182" s="27"/>
      <c r="I182" s="27"/>
      <c r="J182" s="13">
        <f>J180+J179</f>
        <v>10.511200000000001</v>
      </c>
    </row>
    <row r="183" spans="1:10" x14ac:dyDescent="0.25">
      <c r="A183" s="26" t="s">
        <v>152</v>
      </c>
      <c r="B183" s="27"/>
      <c r="C183" s="27"/>
      <c r="D183" s="27"/>
      <c r="E183" s="27"/>
      <c r="F183" s="27"/>
      <c r="G183" s="27"/>
      <c r="H183" s="27"/>
      <c r="I183" s="27"/>
      <c r="J183" s="10">
        <v>13.12</v>
      </c>
    </row>
    <row r="184" spans="1:10" x14ac:dyDescent="0.25">
      <c r="A184" s="26"/>
      <c r="B184" s="27"/>
      <c r="C184" s="27"/>
      <c r="D184" s="27"/>
      <c r="E184" s="27"/>
      <c r="F184" s="27"/>
      <c r="G184" s="27"/>
      <c r="H184" s="27"/>
      <c r="I184" s="27"/>
      <c r="J184" s="37"/>
    </row>
    <row r="185" spans="1:10" x14ac:dyDescent="0.25">
      <c r="A185" s="15" t="s">
        <v>39</v>
      </c>
      <c r="B185" s="8">
        <v>110763</v>
      </c>
      <c r="C185" s="35" t="s">
        <v>168</v>
      </c>
      <c r="D185" s="35"/>
      <c r="E185" s="35"/>
      <c r="F185" s="35"/>
      <c r="G185" s="8" t="s">
        <v>79</v>
      </c>
      <c r="H185" s="3"/>
      <c r="I185" s="3"/>
      <c r="J185" s="10"/>
    </row>
    <row r="186" spans="1:10" x14ac:dyDescent="0.25">
      <c r="A186" s="17"/>
      <c r="B186" s="8">
        <v>110764</v>
      </c>
      <c r="C186" s="25" t="s">
        <v>120</v>
      </c>
      <c r="D186" s="25"/>
      <c r="E186" s="25"/>
      <c r="F186" s="25"/>
      <c r="G186" s="8" t="s">
        <v>101</v>
      </c>
      <c r="H186" s="16">
        <v>0.03</v>
      </c>
      <c r="I186" s="3">
        <v>385.91</v>
      </c>
      <c r="J186" s="13">
        <f>I186*H186</f>
        <v>11.577300000000001</v>
      </c>
    </row>
    <row r="187" spans="1:10" x14ac:dyDescent="0.25">
      <c r="A187" s="17"/>
      <c r="B187" s="8">
        <v>280004</v>
      </c>
      <c r="C187" s="25" t="s">
        <v>169</v>
      </c>
      <c r="D187" s="25"/>
      <c r="E187" s="25"/>
      <c r="F187" s="25"/>
      <c r="G187" s="8" t="s">
        <v>97</v>
      </c>
      <c r="H187" s="3">
        <v>0.89</v>
      </c>
      <c r="I187" s="3">
        <v>15.14</v>
      </c>
      <c r="J187" s="13">
        <f>I187*H187</f>
        <v>13.474600000000001</v>
      </c>
    </row>
    <row r="188" spans="1:10" x14ac:dyDescent="0.25">
      <c r="A188" s="17"/>
      <c r="B188" s="8">
        <v>280023</v>
      </c>
      <c r="C188" s="25" t="s">
        <v>128</v>
      </c>
      <c r="D188" s="25"/>
      <c r="E188" s="25"/>
      <c r="F188" s="25"/>
      <c r="G188" s="8" t="s">
        <v>97</v>
      </c>
      <c r="H188" s="3">
        <v>0.93</v>
      </c>
      <c r="I188" s="3">
        <v>18.989999999999998</v>
      </c>
      <c r="J188" s="13">
        <f>I188*H188</f>
        <v>17.660699999999999</v>
      </c>
    </row>
    <row r="189" spans="1:10" x14ac:dyDescent="0.25">
      <c r="A189" s="17"/>
      <c r="B189" s="8"/>
      <c r="C189" s="25"/>
      <c r="D189" s="25"/>
      <c r="E189" s="25"/>
      <c r="F189" s="25"/>
      <c r="G189" s="3"/>
      <c r="H189" s="3"/>
      <c r="I189" s="3"/>
      <c r="J189" s="13"/>
    </row>
    <row r="190" spans="1:10" x14ac:dyDescent="0.25">
      <c r="A190" s="17"/>
      <c r="B190" s="3"/>
      <c r="C190" s="25"/>
      <c r="D190" s="25"/>
      <c r="E190" s="25"/>
      <c r="F190" s="25"/>
      <c r="G190" s="3"/>
      <c r="H190" s="3"/>
      <c r="I190" s="3"/>
      <c r="J190" s="10"/>
    </row>
    <row r="191" spans="1:10" x14ac:dyDescent="0.25">
      <c r="A191" s="26" t="s">
        <v>100</v>
      </c>
      <c r="B191" s="27"/>
      <c r="C191" s="27"/>
      <c r="D191" s="27"/>
      <c r="E191" s="27"/>
      <c r="F191" s="27"/>
      <c r="G191" s="27"/>
      <c r="H191" s="27"/>
      <c r="I191" s="27"/>
      <c r="J191" s="13">
        <f>J186+J187+J188</f>
        <v>42.712600000000002</v>
      </c>
    </row>
    <row r="192" spans="1:10" x14ac:dyDescent="0.25">
      <c r="A192" s="26" t="s">
        <v>152</v>
      </c>
      <c r="B192" s="27"/>
      <c r="C192" s="27"/>
      <c r="D192" s="27"/>
      <c r="E192" s="27"/>
      <c r="F192" s="27"/>
      <c r="G192" s="27"/>
      <c r="H192" s="27"/>
      <c r="I192" s="27"/>
      <c r="J192" s="10">
        <v>53.34</v>
      </c>
    </row>
    <row r="193" spans="1:10" x14ac:dyDescent="0.25">
      <c r="A193" s="32"/>
      <c r="B193" s="33"/>
      <c r="C193" s="33"/>
      <c r="D193" s="33"/>
      <c r="E193" s="33"/>
      <c r="F193" s="33"/>
      <c r="G193" s="33"/>
      <c r="H193" s="33"/>
      <c r="I193" s="33"/>
      <c r="J193" s="34"/>
    </row>
    <row r="194" spans="1:10" x14ac:dyDescent="0.25">
      <c r="A194" s="15" t="s">
        <v>40</v>
      </c>
      <c r="B194" s="8">
        <v>110644</v>
      </c>
      <c r="C194" s="35" t="s">
        <v>41</v>
      </c>
      <c r="D194" s="35"/>
      <c r="E194" s="35"/>
      <c r="F194" s="35"/>
      <c r="G194" s="8" t="s">
        <v>79</v>
      </c>
      <c r="H194" s="3"/>
      <c r="I194" s="3"/>
      <c r="J194" s="10"/>
    </row>
    <row r="195" spans="1:10" x14ac:dyDescent="0.25">
      <c r="A195" s="15"/>
      <c r="B195" s="8" t="s">
        <v>162</v>
      </c>
      <c r="C195" s="25" t="s">
        <v>163</v>
      </c>
      <c r="D195" s="25"/>
      <c r="E195" s="25"/>
      <c r="F195" s="25"/>
      <c r="G195" s="8" t="s">
        <v>93</v>
      </c>
      <c r="H195" s="16">
        <v>5</v>
      </c>
      <c r="I195" s="3">
        <v>0.75</v>
      </c>
      <c r="J195" s="10">
        <f>I195*H195</f>
        <v>3.75</v>
      </c>
    </row>
    <row r="196" spans="1:10" x14ac:dyDescent="0.25">
      <c r="A196" s="15"/>
      <c r="B196" s="8" t="s">
        <v>164</v>
      </c>
      <c r="C196" s="25" t="s">
        <v>165</v>
      </c>
      <c r="D196" s="25"/>
      <c r="E196" s="25"/>
      <c r="F196" s="25"/>
      <c r="G196" s="8" t="s">
        <v>93</v>
      </c>
      <c r="H196" s="16">
        <v>1.22</v>
      </c>
      <c r="I196" s="16">
        <v>4.4000000000000004</v>
      </c>
      <c r="J196" s="10">
        <f>I196*H196</f>
        <v>5.3680000000000003</v>
      </c>
    </row>
    <row r="197" spans="1:10" x14ac:dyDescent="0.25">
      <c r="A197" s="15"/>
      <c r="B197" s="8" t="s">
        <v>167</v>
      </c>
      <c r="C197" s="25" t="s">
        <v>41</v>
      </c>
      <c r="D197" s="25"/>
      <c r="E197" s="25"/>
      <c r="F197" s="25"/>
      <c r="G197" s="8" t="s">
        <v>79</v>
      </c>
      <c r="H197" s="3">
        <v>1.1200000000000001</v>
      </c>
      <c r="I197" s="3">
        <v>26.98</v>
      </c>
      <c r="J197" s="13">
        <f>I197*H197</f>
        <v>30.217600000000004</v>
      </c>
    </row>
    <row r="198" spans="1:10" x14ac:dyDescent="0.25">
      <c r="A198" s="15"/>
      <c r="B198" s="8">
        <v>280023</v>
      </c>
      <c r="C198" s="25" t="s">
        <v>128</v>
      </c>
      <c r="D198" s="25"/>
      <c r="E198" s="25"/>
      <c r="F198" s="25"/>
      <c r="G198" s="8" t="s">
        <v>97</v>
      </c>
      <c r="H198" s="16">
        <v>1.25</v>
      </c>
      <c r="I198" s="16">
        <v>18.899999999999999</v>
      </c>
      <c r="J198" s="13">
        <f>I198*H198</f>
        <v>23.625</v>
      </c>
    </row>
    <row r="199" spans="1:10" x14ac:dyDescent="0.25">
      <c r="A199" s="15"/>
      <c r="B199" s="8">
        <v>280026</v>
      </c>
      <c r="C199" s="25" t="s">
        <v>99</v>
      </c>
      <c r="D199" s="25"/>
      <c r="E199" s="25"/>
      <c r="F199" s="25"/>
      <c r="G199" s="8" t="s">
        <v>97</v>
      </c>
      <c r="H199" s="16">
        <v>0.63</v>
      </c>
      <c r="I199" s="3">
        <v>15.19</v>
      </c>
      <c r="J199" s="13">
        <f>I199*H199</f>
        <v>9.5696999999999992</v>
      </c>
    </row>
    <row r="200" spans="1:10" x14ac:dyDescent="0.25">
      <c r="A200" s="15"/>
      <c r="B200" s="3"/>
      <c r="C200" s="25"/>
      <c r="D200" s="25"/>
      <c r="E200" s="25"/>
      <c r="F200" s="25"/>
      <c r="G200" s="8"/>
      <c r="H200" s="3"/>
      <c r="I200" s="3"/>
      <c r="J200" s="13"/>
    </row>
    <row r="201" spans="1:10" x14ac:dyDescent="0.25">
      <c r="A201" s="26" t="s">
        <v>100</v>
      </c>
      <c r="B201" s="27"/>
      <c r="C201" s="27"/>
      <c r="D201" s="27"/>
      <c r="E201" s="27"/>
      <c r="F201" s="27"/>
      <c r="G201" s="27"/>
      <c r="H201" s="27"/>
      <c r="I201" s="27"/>
      <c r="J201" s="13">
        <f>J195+J196+J197+J198+J199</f>
        <v>72.530300000000011</v>
      </c>
    </row>
    <row r="202" spans="1:10" x14ac:dyDescent="0.25">
      <c r="A202" s="26" t="s">
        <v>152</v>
      </c>
      <c r="B202" s="27"/>
      <c r="C202" s="27"/>
      <c r="D202" s="27"/>
      <c r="E202" s="27"/>
      <c r="F202" s="27"/>
      <c r="G202" s="27"/>
      <c r="H202" s="27"/>
      <c r="I202" s="27"/>
      <c r="J202" s="10">
        <v>90.58</v>
      </c>
    </row>
    <row r="203" spans="1:10" x14ac:dyDescent="0.25">
      <c r="A203" s="32"/>
      <c r="B203" s="33"/>
      <c r="C203" s="33"/>
      <c r="D203" s="33"/>
      <c r="E203" s="33"/>
      <c r="F203" s="33"/>
      <c r="G203" s="33"/>
      <c r="H203" s="33"/>
      <c r="I203" s="33"/>
      <c r="J203" s="34"/>
    </row>
    <row r="204" spans="1:10" x14ac:dyDescent="0.25">
      <c r="A204" s="15">
        <v>12</v>
      </c>
      <c r="B204" s="3"/>
      <c r="C204" s="35" t="s">
        <v>42</v>
      </c>
      <c r="D204" s="35"/>
      <c r="E204" s="35"/>
      <c r="F204" s="35"/>
      <c r="G204" s="3"/>
      <c r="H204" s="3"/>
      <c r="I204" s="3"/>
      <c r="J204" s="10"/>
    </row>
    <row r="205" spans="1:10" x14ac:dyDescent="0.25">
      <c r="A205" s="15" t="s">
        <v>43</v>
      </c>
      <c r="B205" s="8">
        <v>150253</v>
      </c>
      <c r="C205" s="25" t="s">
        <v>170</v>
      </c>
      <c r="D205" s="25"/>
      <c r="E205" s="25"/>
      <c r="F205" s="25"/>
      <c r="G205" s="8" t="s">
        <v>79</v>
      </c>
      <c r="H205" s="3"/>
      <c r="I205" s="3"/>
      <c r="J205" s="10"/>
    </row>
    <row r="206" spans="1:10" x14ac:dyDescent="0.25">
      <c r="A206" s="15"/>
      <c r="B206" s="8" t="s">
        <v>171</v>
      </c>
      <c r="C206" s="25" t="s">
        <v>172</v>
      </c>
      <c r="D206" s="25"/>
      <c r="E206" s="25"/>
      <c r="F206" s="25"/>
      <c r="G206" s="8" t="s">
        <v>15</v>
      </c>
      <c r="H206" s="16">
        <v>0.5</v>
      </c>
      <c r="I206" s="16">
        <v>0.8</v>
      </c>
      <c r="J206" s="13">
        <f t="shared" ref="J206:J211" si="2">I206*H206</f>
        <v>0.4</v>
      </c>
    </row>
    <row r="207" spans="1:10" x14ac:dyDescent="0.25">
      <c r="A207" s="15"/>
      <c r="B207" s="8" t="s">
        <v>173</v>
      </c>
      <c r="C207" s="25" t="s">
        <v>174</v>
      </c>
      <c r="D207" s="25"/>
      <c r="E207" s="25"/>
      <c r="F207" s="25"/>
      <c r="G207" s="8" t="s">
        <v>88</v>
      </c>
      <c r="H207" s="3">
        <v>0.11</v>
      </c>
      <c r="I207" s="3">
        <v>41.55</v>
      </c>
      <c r="J207" s="13">
        <f t="shared" si="2"/>
        <v>4.5705</v>
      </c>
    </row>
    <row r="208" spans="1:10" x14ac:dyDescent="0.25">
      <c r="A208" s="15"/>
      <c r="B208" s="8" t="s">
        <v>175</v>
      </c>
      <c r="C208" s="25" t="s">
        <v>176</v>
      </c>
      <c r="D208" s="25"/>
      <c r="E208" s="25"/>
      <c r="F208" s="25"/>
      <c r="G208" s="8" t="s">
        <v>88</v>
      </c>
      <c r="H208" s="3">
        <v>0.06</v>
      </c>
      <c r="I208" s="16">
        <v>30.7</v>
      </c>
      <c r="J208" s="13">
        <f t="shared" si="2"/>
        <v>1.8419999999999999</v>
      </c>
    </row>
    <row r="209" spans="1:10" x14ac:dyDescent="0.25">
      <c r="A209" s="15"/>
      <c r="B209" s="8" t="s">
        <v>177</v>
      </c>
      <c r="C209" s="25" t="s">
        <v>178</v>
      </c>
      <c r="D209" s="25"/>
      <c r="E209" s="25"/>
      <c r="F209" s="25"/>
      <c r="G209" s="8" t="s">
        <v>88</v>
      </c>
      <c r="H209" s="3">
        <v>0.09</v>
      </c>
      <c r="I209" s="3">
        <v>99.75</v>
      </c>
      <c r="J209" s="13">
        <f t="shared" si="2"/>
        <v>8.9774999999999991</v>
      </c>
    </row>
    <row r="210" spans="1:10" x14ac:dyDescent="0.25">
      <c r="A210" s="17"/>
      <c r="B210" s="8">
        <v>280024</v>
      </c>
      <c r="C210" s="25" t="s">
        <v>98</v>
      </c>
      <c r="D210" s="25"/>
      <c r="E210" s="25"/>
      <c r="F210" s="25"/>
      <c r="G210" s="8" t="s">
        <v>97</v>
      </c>
      <c r="H210" s="16">
        <v>0.73</v>
      </c>
      <c r="I210" s="16">
        <v>19.91</v>
      </c>
      <c r="J210" s="13">
        <f t="shared" si="2"/>
        <v>14.5343</v>
      </c>
    </row>
    <row r="211" spans="1:10" x14ac:dyDescent="0.25">
      <c r="A211" s="17"/>
      <c r="B211" s="8">
        <v>280026</v>
      </c>
      <c r="C211" s="25" t="s">
        <v>99</v>
      </c>
      <c r="D211" s="25"/>
      <c r="E211" s="25"/>
      <c r="F211" s="25"/>
      <c r="G211" s="8" t="s">
        <v>97</v>
      </c>
      <c r="H211" s="3">
        <v>0.57999999999999996</v>
      </c>
      <c r="I211" s="3">
        <v>15.01</v>
      </c>
      <c r="J211" s="13">
        <f t="shared" si="2"/>
        <v>8.7058</v>
      </c>
    </row>
    <row r="212" spans="1:10" x14ac:dyDescent="0.25">
      <c r="A212" s="17"/>
      <c r="B212" s="3"/>
      <c r="C212" s="25"/>
      <c r="D212" s="25"/>
      <c r="E212" s="25"/>
      <c r="F212" s="25"/>
      <c r="G212" s="8"/>
      <c r="H212" s="3"/>
      <c r="I212" s="3"/>
      <c r="J212" s="13"/>
    </row>
    <row r="213" spans="1:10" x14ac:dyDescent="0.25">
      <c r="A213" s="26" t="s">
        <v>100</v>
      </c>
      <c r="B213" s="27"/>
      <c r="C213" s="27"/>
      <c r="D213" s="27"/>
      <c r="E213" s="27"/>
      <c r="F213" s="27"/>
      <c r="G213" s="27"/>
      <c r="H213" s="27"/>
      <c r="I213" s="27"/>
      <c r="J213" s="13">
        <f>J206+J207+J208+J209+J210+J211</f>
        <v>39.030100000000004</v>
      </c>
    </row>
    <row r="214" spans="1:10" x14ac:dyDescent="0.25">
      <c r="A214" s="26" t="s">
        <v>152</v>
      </c>
      <c r="B214" s="27"/>
      <c r="C214" s="27"/>
      <c r="D214" s="27"/>
      <c r="E214" s="27"/>
      <c r="F214" s="27"/>
      <c r="G214" s="27"/>
      <c r="H214" s="27"/>
      <c r="I214" s="27"/>
      <c r="J214" s="10">
        <v>48.74</v>
      </c>
    </row>
    <row r="215" spans="1:10" x14ac:dyDescent="0.25">
      <c r="A215" s="32"/>
      <c r="B215" s="33"/>
      <c r="C215" s="33"/>
      <c r="D215" s="33"/>
      <c r="E215" s="33"/>
      <c r="F215" s="33"/>
      <c r="G215" s="33"/>
      <c r="H215" s="33"/>
      <c r="I215" s="33"/>
      <c r="J215" s="34"/>
    </row>
    <row r="216" spans="1:10" x14ac:dyDescent="0.25">
      <c r="A216" s="15">
        <v>13</v>
      </c>
      <c r="B216" s="3"/>
      <c r="C216" s="35" t="s">
        <v>179</v>
      </c>
      <c r="D216" s="35"/>
      <c r="E216" s="35"/>
      <c r="F216" s="35"/>
      <c r="G216" s="3"/>
      <c r="H216" s="3"/>
      <c r="I216" s="3"/>
      <c r="J216" s="10"/>
    </row>
    <row r="217" spans="1:10" x14ac:dyDescent="0.25">
      <c r="A217" s="15" t="s">
        <v>44</v>
      </c>
      <c r="B217" s="8">
        <v>180299</v>
      </c>
      <c r="C217" s="25" t="s">
        <v>45</v>
      </c>
      <c r="D217" s="25"/>
      <c r="E217" s="25"/>
      <c r="F217" s="25"/>
      <c r="G217" s="8" t="s">
        <v>46</v>
      </c>
      <c r="H217" s="3"/>
      <c r="I217" s="3"/>
      <c r="J217" s="10"/>
    </row>
    <row r="218" spans="1:10" x14ac:dyDescent="0.25">
      <c r="A218" s="15"/>
      <c r="B218" s="8" t="s">
        <v>180</v>
      </c>
      <c r="C218" s="25" t="s">
        <v>181</v>
      </c>
      <c r="D218" s="25"/>
      <c r="E218" s="25"/>
      <c r="F218" s="25"/>
      <c r="G218" s="8" t="s">
        <v>15</v>
      </c>
      <c r="H218" s="3">
        <v>0.88</v>
      </c>
      <c r="I218" s="3">
        <v>4.76</v>
      </c>
      <c r="J218" s="13">
        <f t="shared" ref="J218:J225" si="3">I218*H218</f>
        <v>4.1887999999999996</v>
      </c>
    </row>
    <row r="219" spans="1:10" x14ac:dyDescent="0.25">
      <c r="A219" s="15"/>
      <c r="B219" s="8" t="s">
        <v>182</v>
      </c>
      <c r="C219" s="25" t="s">
        <v>183</v>
      </c>
      <c r="D219" s="25"/>
      <c r="E219" s="25"/>
      <c r="F219" s="25"/>
      <c r="G219" s="8" t="s">
        <v>15</v>
      </c>
      <c r="H219" s="3">
        <v>0.88</v>
      </c>
      <c r="I219" s="3">
        <v>4.84</v>
      </c>
      <c r="J219" s="13">
        <f t="shared" si="3"/>
        <v>4.2591999999999999</v>
      </c>
    </row>
    <row r="220" spans="1:10" x14ac:dyDescent="0.25">
      <c r="A220" s="15"/>
      <c r="B220" s="8" t="s">
        <v>184</v>
      </c>
      <c r="C220" s="25" t="s">
        <v>185</v>
      </c>
      <c r="D220" s="25"/>
      <c r="E220" s="25"/>
      <c r="F220" s="25"/>
      <c r="G220" s="8" t="s">
        <v>24</v>
      </c>
      <c r="H220" s="16">
        <v>9.67</v>
      </c>
      <c r="I220" s="16">
        <v>9</v>
      </c>
      <c r="J220" s="13">
        <f t="shared" si="3"/>
        <v>87.03</v>
      </c>
    </row>
    <row r="221" spans="1:10" x14ac:dyDescent="0.25">
      <c r="A221" s="15"/>
      <c r="B221" s="8" t="s">
        <v>186</v>
      </c>
      <c r="C221" s="25" t="s">
        <v>187</v>
      </c>
      <c r="D221" s="25"/>
      <c r="E221" s="25"/>
      <c r="F221" s="25"/>
      <c r="G221" s="8" t="s">
        <v>15</v>
      </c>
      <c r="H221" s="16">
        <v>1.5</v>
      </c>
      <c r="I221" s="3">
        <v>0.94</v>
      </c>
      <c r="J221" s="13">
        <f t="shared" si="3"/>
        <v>1.41</v>
      </c>
    </row>
    <row r="222" spans="1:10" x14ac:dyDescent="0.25">
      <c r="A222" s="17"/>
      <c r="B222" s="8" t="s">
        <v>188</v>
      </c>
      <c r="C222" s="25" t="s">
        <v>189</v>
      </c>
      <c r="D222" s="25"/>
      <c r="E222" s="25"/>
      <c r="F222" s="25"/>
      <c r="G222" s="8" t="s">
        <v>15</v>
      </c>
      <c r="H222" s="16">
        <v>2.35</v>
      </c>
      <c r="I222" s="3">
        <v>2.92</v>
      </c>
      <c r="J222" s="13">
        <f t="shared" si="3"/>
        <v>6.8620000000000001</v>
      </c>
    </row>
    <row r="223" spans="1:10" x14ac:dyDescent="0.25">
      <c r="A223" s="17"/>
      <c r="B223" s="8" t="s">
        <v>190</v>
      </c>
      <c r="C223" s="25" t="s">
        <v>191</v>
      </c>
      <c r="D223" s="25"/>
      <c r="E223" s="25"/>
      <c r="F223" s="25"/>
      <c r="G223" s="8" t="s">
        <v>24</v>
      </c>
      <c r="H223" s="16">
        <v>3.56</v>
      </c>
      <c r="I223" s="3">
        <v>37.31</v>
      </c>
      <c r="J223" s="13">
        <f t="shared" si="3"/>
        <v>132.8236</v>
      </c>
    </row>
    <row r="224" spans="1:10" x14ac:dyDescent="0.25">
      <c r="A224" s="17"/>
      <c r="B224" s="8">
        <v>280008</v>
      </c>
      <c r="C224" s="25" t="s">
        <v>192</v>
      </c>
      <c r="D224" s="25"/>
      <c r="E224" s="25"/>
      <c r="F224" s="25"/>
      <c r="G224" s="8" t="s">
        <v>97</v>
      </c>
      <c r="H224" s="16">
        <v>6.2</v>
      </c>
      <c r="I224" s="3">
        <v>14.8</v>
      </c>
      <c r="J224" s="13">
        <f t="shared" si="3"/>
        <v>91.76</v>
      </c>
    </row>
    <row r="225" spans="1:10" x14ac:dyDescent="0.25">
      <c r="A225" s="17"/>
      <c r="B225" s="8">
        <v>280016</v>
      </c>
      <c r="C225" s="25" t="s">
        <v>193</v>
      </c>
      <c r="D225" s="25"/>
      <c r="E225" s="25"/>
      <c r="F225" s="25"/>
      <c r="G225" s="8" t="s">
        <v>97</v>
      </c>
      <c r="H225" s="16">
        <v>7</v>
      </c>
      <c r="I225" s="3">
        <v>18.420000000000002</v>
      </c>
      <c r="J225" s="13">
        <f t="shared" si="3"/>
        <v>128.94</v>
      </c>
    </row>
    <row r="226" spans="1:10" x14ac:dyDescent="0.25">
      <c r="A226" s="17"/>
      <c r="B226" s="8"/>
      <c r="C226" s="25"/>
      <c r="D226" s="25"/>
      <c r="E226" s="25"/>
      <c r="F226" s="25"/>
      <c r="G226" s="8"/>
      <c r="H226" s="3"/>
      <c r="I226" s="3"/>
      <c r="J226" s="13"/>
    </row>
    <row r="227" spans="1:10" x14ac:dyDescent="0.25">
      <c r="A227" s="26" t="s">
        <v>100</v>
      </c>
      <c r="B227" s="27"/>
      <c r="C227" s="27"/>
      <c r="D227" s="27"/>
      <c r="E227" s="27"/>
      <c r="F227" s="27"/>
      <c r="G227" s="27"/>
      <c r="H227" s="27"/>
      <c r="I227" s="27"/>
      <c r="J227" s="13">
        <f>J218+J219+J220+J221+J222+J223+J224+J225</f>
        <v>457.27359999999999</v>
      </c>
    </row>
    <row r="228" spans="1:10" x14ac:dyDescent="0.25">
      <c r="A228" s="26" t="s">
        <v>152</v>
      </c>
      <c r="B228" s="27"/>
      <c r="C228" s="27"/>
      <c r="D228" s="27"/>
      <c r="E228" s="27"/>
      <c r="F228" s="27"/>
      <c r="G228" s="27"/>
      <c r="H228" s="27"/>
      <c r="I228" s="27"/>
      <c r="J228" s="10">
        <v>571.04</v>
      </c>
    </row>
    <row r="229" spans="1:10" x14ac:dyDescent="0.25">
      <c r="A229" s="32"/>
      <c r="B229" s="33"/>
      <c r="C229" s="33"/>
      <c r="D229" s="33"/>
      <c r="E229" s="33"/>
      <c r="F229" s="33"/>
      <c r="G229" s="33"/>
      <c r="H229" s="33"/>
      <c r="I229" s="33"/>
      <c r="J229" s="34"/>
    </row>
    <row r="230" spans="1:10" x14ac:dyDescent="0.25">
      <c r="A230" s="15" t="s">
        <v>47</v>
      </c>
      <c r="B230" s="8">
        <v>180214</v>
      </c>
      <c r="C230" s="35" t="s">
        <v>48</v>
      </c>
      <c r="D230" s="35"/>
      <c r="E230" s="35"/>
      <c r="F230" s="35"/>
      <c r="G230" s="8" t="s">
        <v>46</v>
      </c>
      <c r="H230" s="3"/>
      <c r="I230" s="3"/>
      <c r="J230" s="10"/>
    </row>
    <row r="231" spans="1:10" x14ac:dyDescent="0.25">
      <c r="A231" s="15"/>
      <c r="B231" s="8" t="s">
        <v>194</v>
      </c>
      <c r="C231" s="25" t="s">
        <v>195</v>
      </c>
      <c r="D231" s="25"/>
      <c r="E231" s="25"/>
      <c r="F231" s="25"/>
      <c r="G231" s="8" t="s">
        <v>15</v>
      </c>
      <c r="H231" s="16">
        <v>0.7</v>
      </c>
      <c r="I231" s="16">
        <v>4</v>
      </c>
      <c r="J231" s="13">
        <f t="shared" ref="J231:J240" si="4">I231*H231</f>
        <v>2.8</v>
      </c>
    </row>
    <row r="232" spans="1:10" x14ac:dyDescent="0.25">
      <c r="A232" s="15"/>
      <c r="B232" s="8" t="s">
        <v>196</v>
      </c>
      <c r="C232" s="25" t="s">
        <v>197</v>
      </c>
      <c r="D232" s="25"/>
      <c r="E232" s="25"/>
      <c r="F232" s="25"/>
      <c r="G232" s="8" t="s">
        <v>15</v>
      </c>
      <c r="H232" s="16">
        <v>0.7</v>
      </c>
      <c r="I232" s="3">
        <v>22.32</v>
      </c>
      <c r="J232" s="13">
        <f t="shared" si="4"/>
        <v>15.623999999999999</v>
      </c>
    </row>
    <row r="233" spans="1:10" x14ac:dyDescent="0.25">
      <c r="A233" s="15"/>
      <c r="B233" s="8" t="s">
        <v>198</v>
      </c>
      <c r="C233" s="25" t="s">
        <v>199</v>
      </c>
      <c r="D233" s="25"/>
      <c r="E233" s="25"/>
      <c r="F233" s="25"/>
      <c r="G233" s="8" t="s">
        <v>24</v>
      </c>
      <c r="H233" s="16">
        <v>4</v>
      </c>
      <c r="I233" s="3">
        <v>7.13</v>
      </c>
      <c r="J233" s="13">
        <f t="shared" si="4"/>
        <v>28.52</v>
      </c>
    </row>
    <row r="234" spans="1:10" x14ac:dyDescent="0.25">
      <c r="A234" s="15"/>
      <c r="B234" s="8" t="s">
        <v>200</v>
      </c>
      <c r="C234" s="25" t="s">
        <v>201</v>
      </c>
      <c r="D234" s="25"/>
      <c r="E234" s="25"/>
      <c r="F234" s="25"/>
      <c r="G234" s="8" t="s">
        <v>15</v>
      </c>
      <c r="H234" s="16">
        <v>0.35</v>
      </c>
      <c r="I234" s="3">
        <v>12.06</v>
      </c>
      <c r="J234" s="13">
        <f t="shared" si="4"/>
        <v>4.2210000000000001</v>
      </c>
    </row>
    <row r="235" spans="1:10" x14ac:dyDescent="0.25">
      <c r="A235" s="15"/>
      <c r="B235" s="8" t="s">
        <v>202</v>
      </c>
      <c r="C235" s="25" t="s">
        <v>203</v>
      </c>
      <c r="D235" s="25"/>
      <c r="E235" s="25"/>
      <c r="F235" s="25"/>
      <c r="G235" s="8" t="s">
        <v>15</v>
      </c>
      <c r="H235" s="16">
        <v>0.35</v>
      </c>
      <c r="I235" s="3">
        <v>15.59</v>
      </c>
      <c r="J235" s="13">
        <f t="shared" si="4"/>
        <v>5.4564999999999992</v>
      </c>
    </row>
    <row r="236" spans="1:10" x14ac:dyDescent="0.25">
      <c r="A236" s="17"/>
      <c r="B236" s="8" t="s">
        <v>204</v>
      </c>
      <c r="C236" s="25" t="s">
        <v>205</v>
      </c>
      <c r="D236" s="25"/>
      <c r="E236" s="25"/>
      <c r="F236" s="25"/>
      <c r="G236" s="8" t="s">
        <v>24</v>
      </c>
      <c r="H236" s="16">
        <v>1.65</v>
      </c>
      <c r="I236" s="3">
        <v>11.64</v>
      </c>
      <c r="J236" s="13">
        <f t="shared" si="4"/>
        <v>19.206</v>
      </c>
    </row>
    <row r="237" spans="1:10" x14ac:dyDescent="0.25">
      <c r="A237" s="17"/>
      <c r="B237" s="8" t="s">
        <v>206</v>
      </c>
      <c r="C237" s="25" t="s">
        <v>207</v>
      </c>
      <c r="D237" s="25"/>
      <c r="E237" s="25"/>
      <c r="F237" s="25"/>
      <c r="G237" s="8" t="s">
        <v>15</v>
      </c>
      <c r="H237" s="16">
        <v>0.3</v>
      </c>
      <c r="I237" s="3">
        <v>11.4</v>
      </c>
      <c r="J237" s="13">
        <f t="shared" si="4"/>
        <v>3.42</v>
      </c>
    </row>
    <row r="238" spans="1:10" x14ac:dyDescent="0.25">
      <c r="A238" s="17"/>
      <c r="B238" s="8" t="s">
        <v>208</v>
      </c>
      <c r="C238" s="25" t="s">
        <v>209</v>
      </c>
      <c r="D238" s="25"/>
      <c r="E238" s="25"/>
      <c r="F238" s="25"/>
      <c r="G238" s="8" t="s">
        <v>15</v>
      </c>
      <c r="H238" s="16">
        <v>0.27</v>
      </c>
      <c r="I238" s="3">
        <v>15.37</v>
      </c>
      <c r="J238" s="13">
        <f t="shared" si="4"/>
        <v>4.1498999999999997</v>
      </c>
    </row>
    <row r="239" spans="1:10" x14ac:dyDescent="0.25">
      <c r="A239" s="17"/>
      <c r="B239" s="8">
        <v>280008</v>
      </c>
      <c r="C239" s="25" t="s">
        <v>210</v>
      </c>
      <c r="D239" s="25"/>
      <c r="E239" s="25"/>
      <c r="F239" s="25"/>
      <c r="G239" s="8" t="s">
        <v>97</v>
      </c>
      <c r="H239" s="16">
        <v>8.5</v>
      </c>
      <c r="I239" s="3">
        <v>14.71</v>
      </c>
      <c r="J239" s="13">
        <f t="shared" si="4"/>
        <v>125.03500000000001</v>
      </c>
    </row>
    <row r="240" spans="1:10" x14ac:dyDescent="0.25">
      <c r="A240" s="17"/>
      <c r="B240" s="8">
        <v>280016</v>
      </c>
      <c r="C240" s="25" t="s">
        <v>193</v>
      </c>
      <c r="D240" s="25"/>
      <c r="E240" s="25"/>
      <c r="F240" s="25"/>
      <c r="G240" s="8" t="s">
        <v>97</v>
      </c>
      <c r="H240" s="16">
        <v>8.5</v>
      </c>
      <c r="I240" s="3">
        <v>18.420000000000002</v>
      </c>
      <c r="J240" s="13">
        <f t="shared" si="4"/>
        <v>156.57000000000002</v>
      </c>
    </row>
    <row r="241" spans="1:10" x14ac:dyDescent="0.25">
      <c r="A241" s="17"/>
      <c r="B241" s="3"/>
      <c r="C241" s="25"/>
      <c r="D241" s="25"/>
      <c r="E241" s="25"/>
      <c r="F241" s="25"/>
      <c r="G241" s="8"/>
      <c r="H241" s="3"/>
      <c r="I241" s="3"/>
      <c r="J241" s="13"/>
    </row>
    <row r="242" spans="1:10" x14ac:dyDescent="0.25">
      <c r="A242" s="26" t="s">
        <v>100</v>
      </c>
      <c r="B242" s="27"/>
      <c r="C242" s="27"/>
      <c r="D242" s="27"/>
      <c r="E242" s="27"/>
      <c r="F242" s="27"/>
      <c r="G242" s="27"/>
      <c r="H242" s="27"/>
      <c r="I242" s="27"/>
      <c r="J242" s="13">
        <f>J231+J232+J233+J234+J235+J236+J237+J238+J239+J240</f>
        <v>365.00240000000008</v>
      </c>
    </row>
    <row r="243" spans="1:10" x14ac:dyDescent="0.25">
      <c r="A243" s="26" t="s">
        <v>152</v>
      </c>
      <c r="B243" s="27"/>
      <c r="C243" s="27"/>
      <c r="D243" s="27"/>
      <c r="E243" s="27"/>
      <c r="F243" s="27"/>
      <c r="G243" s="27"/>
      <c r="H243" s="27"/>
      <c r="I243" s="27"/>
      <c r="J243" s="10">
        <v>455.81</v>
      </c>
    </row>
    <row r="244" spans="1:10" x14ac:dyDescent="0.25">
      <c r="A244" s="32"/>
      <c r="B244" s="33"/>
      <c r="C244" s="33"/>
      <c r="D244" s="33"/>
      <c r="E244" s="33"/>
      <c r="F244" s="33"/>
      <c r="G244" s="33"/>
      <c r="H244" s="33"/>
      <c r="I244" s="33"/>
      <c r="J244" s="34"/>
    </row>
    <row r="245" spans="1:10" x14ac:dyDescent="0.25">
      <c r="A245" s="15">
        <v>14</v>
      </c>
      <c r="B245" s="3"/>
      <c r="C245" s="35" t="s">
        <v>49</v>
      </c>
      <c r="D245" s="35"/>
      <c r="E245" s="35"/>
      <c r="F245" s="35"/>
      <c r="G245" s="3"/>
      <c r="H245" s="3"/>
      <c r="I245" s="3"/>
      <c r="J245" s="10"/>
    </row>
    <row r="246" spans="1:10" x14ac:dyDescent="0.25">
      <c r="A246" s="15" t="s">
        <v>50</v>
      </c>
      <c r="B246" s="8">
        <v>170081</v>
      </c>
      <c r="C246" s="25" t="s">
        <v>51</v>
      </c>
      <c r="D246" s="25"/>
      <c r="E246" s="25"/>
      <c r="F246" s="25"/>
      <c r="G246" s="8" t="s">
        <v>46</v>
      </c>
      <c r="H246" s="3"/>
      <c r="I246" s="3"/>
      <c r="J246" s="10"/>
    </row>
    <row r="247" spans="1:10" x14ac:dyDescent="0.25">
      <c r="A247" s="15"/>
      <c r="B247" s="8" t="s">
        <v>211</v>
      </c>
      <c r="C247" s="25" t="s">
        <v>212</v>
      </c>
      <c r="D247" s="25"/>
      <c r="E247" s="25"/>
      <c r="F247" s="25"/>
      <c r="G247" s="8" t="s">
        <v>15</v>
      </c>
      <c r="H247" s="16">
        <v>2.4700000000000002</v>
      </c>
      <c r="I247" s="3">
        <v>0.61</v>
      </c>
      <c r="J247" s="13">
        <f t="shared" ref="J247:J253" si="5">I247*H247</f>
        <v>1.5067000000000002</v>
      </c>
    </row>
    <row r="248" spans="1:10" x14ac:dyDescent="0.25">
      <c r="A248" s="15"/>
      <c r="B248" s="8" t="s">
        <v>213</v>
      </c>
      <c r="C248" s="25" t="s">
        <v>214</v>
      </c>
      <c r="D248" s="25"/>
      <c r="E248" s="25"/>
      <c r="F248" s="25"/>
      <c r="G248" s="8" t="s">
        <v>15</v>
      </c>
      <c r="H248" s="16">
        <v>1.79</v>
      </c>
      <c r="I248" s="3">
        <v>1.34</v>
      </c>
      <c r="J248" s="13">
        <f t="shared" si="5"/>
        <v>2.3986000000000001</v>
      </c>
    </row>
    <row r="249" spans="1:10" x14ac:dyDescent="0.25">
      <c r="A249" s="15"/>
      <c r="B249" s="8" t="s">
        <v>215</v>
      </c>
      <c r="C249" s="25" t="s">
        <v>216</v>
      </c>
      <c r="D249" s="25"/>
      <c r="E249" s="25"/>
      <c r="F249" s="25"/>
      <c r="G249" s="8" t="s">
        <v>24</v>
      </c>
      <c r="H249" s="16">
        <v>3.32</v>
      </c>
      <c r="I249" s="3">
        <v>2.71</v>
      </c>
      <c r="J249" s="13">
        <f t="shared" si="5"/>
        <v>8.9971999999999994</v>
      </c>
    </row>
    <row r="250" spans="1:10" x14ac:dyDescent="0.25">
      <c r="A250" s="15"/>
      <c r="B250" s="8" t="s">
        <v>217</v>
      </c>
      <c r="C250" s="25" t="s">
        <v>218</v>
      </c>
      <c r="D250" s="25"/>
      <c r="E250" s="25"/>
      <c r="F250" s="25"/>
      <c r="G250" s="8" t="s">
        <v>15</v>
      </c>
      <c r="H250" s="16">
        <v>2.6</v>
      </c>
      <c r="I250" s="3">
        <v>0.51</v>
      </c>
      <c r="J250" s="13">
        <f t="shared" si="5"/>
        <v>1.3260000000000001</v>
      </c>
    </row>
    <row r="251" spans="1:10" x14ac:dyDescent="0.25">
      <c r="A251" s="15"/>
      <c r="B251" s="8" t="s">
        <v>219</v>
      </c>
      <c r="C251" s="25" t="s">
        <v>220</v>
      </c>
      <c r="D251" s="25"/>
      <c r="E251" s="25"/>
      <c r="F251" s="25"/>
      <c r="G251" s="8" t="s">
        <v>24</v>
      </c>
      <c r="H251" s="16">
        <v>9.4600000000000009</v>
      </c>
      <c r="I251" s="3">
        <v>2.77</v>
      </c>
      <c r="J251" s="13">
        <f t="shared" si="5"/>
        <v>26.204200000000004</v>
      </c>
    </row>
    <row r="252" spans="1:10" x14ac:dyDescent="0.25">
      <c r="A252" s="15"/>
      <c r="B252" s="8">
        <v>280007</v>
      </c>
      <c r="C252" s="25" t="s">
        <v>221</v>
      </c>
      <c r="D252" s="25"/>
      <c r="E252" s="25"/>
      <c r="F252" s="25"/>
      <c r="G252" s="8" t="s">
        <v>97</v>
      </c>
      <c r="H252" s="16">
        <v>5.36</v>
      </c>
      <c r="I252" s="3">
        <v>15.4</v>
      </c>
      <c r="J252" s="13">
        <f t="shared" si="5"/>
        <v>82.544000000000011</v>
      </c>
    </row>
    <row r="253" spans="1:10" x14ac:dyDescent="0.25">
      <c r="A253" s="15"/>
      <c r="B253" s="8">
        <v>280014</v>
      </c>
      <c r="C253" s="25" t="s">
        <v>222</v>
      </c>
      <c r="D253" s="25"/>
      <c r="E253" s="25"/>
      <c r="F253" s="25"/>
      <c r="G253" s="8" t="s">
        <v>97</v>
      </c>
      <c r="H253" s="16">
        <v>5.36</v>
      </c>
      <c r="I253" s="3">
        <v>19.059999999999999</v>
      </c>
      <c r="J253" s="13">
        <f t="shared" si="5"/>
        <v>102.16159999999999</v>
      </c>
    </row>
    <row r="254" spans="1:10" x14ac:dyDescent="0.25">
      <c r="A254" s="15"/>
      <c r="B254" s="8"/>
      <c r="C254" s="25"/>
      <c r="D254" s="25"/>
      <c r="E254" s="25"/>
      <c r="F254" s="25"/>
      <c r="G254" s="8"/>
      <c r="H254" s="3"/>
      <c r="I254" s="3"/>
      <c r="J254" s="13"/>
    </row>
    <row r="255" spans="1:10" x14ac:dyDescent="0.25">
      <c r="A255" s="26" t="s">
        <v>100</v>
      </c>
      <c r="B255" s="27"/>
      <c r="C255" s="27"/>
      <c r="D255" s="27"/>
      <c r="E255" s="27"/>
      <c r="F255" s="27"/>
      <c r="G255" s="27"/>
      <c r="H255" s="27"/>
      <c r="I255" s="27"/>
      <c r="J255" s="13">
        <f>J247+J248+J249+J250+J251+J252+J253</f>
        <v>225.13830000000002</v>
      </c>
    </row>
    <row r="256" spans="1:10" x14ac:dyDescent="0.25">
      <c r="A256" s="26" t="s">
        <v>152</v>
      </c>
      <c r="B256" s="27"/>
      <c r="C256" s="27"/>
      <c r="D256" s="27"/>
      <c r="E256" s="27"/>
      <c r="F256" s="27"/>
      <c r="G256" s="27"/>
      <c r="H256" s="27"/>
      <c r="I256" s="27"/>
      <c r="J256" s="10">
        <v>281.14999999999998</v>
      </c>
    </row>
    <row r="257" spans="1:10" x14ac:dyDescent="0.25">
      <c r="A257" s="32"/>
      <c r="B257" s="33"/>
      <c r="C257" s="33"/>
      <c r="D257" s="33"/>
      <c r="E257" s="33"/>
      <c r="F257" s="33"/>
      <c r="G257" s="33"/>
      <c r="H257" s="33"/>
      <c r="I257" s="33"/>
      <c r="J257" s="34"/>
    </row>
    <row r="258" spans="1:10" x14ac:dyDescent="0.25">
      <c r="A258" s="15" t="s">
        <v>52</v>
      </c>
      <c r="B258" s="8">
        <v>170333</v>
      </c>
      <c r="C258" s="35" t="s">
        <v>53</v>
      </c>
      <c r="D258" s="35"/>
      <c r="E258" s="35"/>
      <c r="F258" s="35"/>
      <c r="G258" s="8" t="s">
        <v>15</v>
      </c>
      <c r="H258" s="3"/>
      <c r="I258" s="3"/>
      <c r="J258" s="10"/>
    </row>
    <row r="259" spans="1:10" x14ac:dyDescent="0.25">
      <c r="A259" s="15"/>
      <c r="B259" s="8" t="s">
        <v>223</v>
      </c>
      <c r="C259" s="25" t="s">
        <v>53</v>
      </c>
      <c r="D259" s="25"/>
      <c r="E259" s="25"/>
      <c r="F259" s="25"/>
      <c r="G259" s="8" t="s">
        <v>15</v>
      </c>
      <c r="H259" s="16">
        <v>1.03</v>
      </c>
      <c r="I259" s="3">
        <v>8.1</v>
      </c>
      <c r="J259" s="10">
        <f>I259*H259</f>
        <v>8.343</v>
      </c>
    </row>
    <row r="260" spans="1:10" x14ac:dyDescent="0.25">
      <c r="A260" s="15"/>
      <c r="B260" s="8">
        <v>280007</v>
      </c>
      <c r="C260" s="25" t="s">
        <v>221</v>
      </c>
      <c r="D260" s="25"/>
      <c r="E260" s="25"/>
      <c r="F260" s="25"/>
      <c r="G260" s="8" t="s">
        <v>97</v>
      </c>
      <c r="H260" s="16">
        <v>0.31</v>
      </c>
      <c r="I260" s="3">
        <v>15.3</v>
      </c>
      <c r="J260" s="13">
        <f>I260*H260</f>
        <v>4.7430000000000003</v>
      </c>
    </row>
    <row r="261" spans="1:10" x14ac:dyDescent="0.25">
      <c r="A261" s="15"/>
      <c r="B261" s="8">
        <v>280014</v>
      </c>
      <c r="C261" s="25" t="s">
        <v>222</v>
      </c>
      <c r="D261" s="25"/>
      <c r="E261" s="25"/>
      <c r="F261" s="25"/>
      <c r="G261" s="8" t="s">
        <v>97</v>
      </c>
      <c r="H261" s="16">
        <v>0.31</v>
      </c>
      <c r="I261" s="3">
        <v>19.05</v>
      </c>
      <c r="J261" s="13">
        <f>I261*H261</f>
        <v>5.9055</v>
      </c>
    </row>
    <row r="262" spans="1:10" x14ac:dyDescent="0.25">
      <c r="A262" s="15"/>
      <c r="B262" s="3"/>
      <c r="C262" s="25"/>
      <c r="D262" s="25"/>
      <c r="E262" s="25"/>
      <c r="F262" s="25"/>
      <c r="G262" s="8"/>
      <c r="H262" s="3"/>
      <c r="I262" s="3"/>
      <c r="J262" s="13"/>
    </row>
    <row r="263" spans="1:10" x14ac:dyDescent="0.25">
      <c r="A263" s="26" t="s">
        <v>100</v>
      </c>
      <c r="B263" s="27"/>
      <c r="C263" s="27"/>
      <c r="D263" s="27"/>
      <c r="E263" s="27"/>
      <c r="F263" s="27"/>
      <c r="G263" s="27"/>
      <c r="H263" s="27"/>
      <c r="I263" s="27"/>
      <c r="J263" s="13">
        <f>J259+J260+J261</f>
        <v>18.991500000000002</v>
      </c>
    </row>
    <row r="264" spans="1:10" x14ac:dyDescent="0.25">
      <c r="A264" s="26" t="s">
        <v>152</v>
      </c>
      <c r="B264" s="27"/>
      <c r="C264" s="27"/>
      <c r="D264" s="27"/>
      <c r="E264" s="27"/>
      <c r="F264" s="27"/>
      <c r="G264" s="27"/>
      <c r="H264" s="27"/>
      <c r="I264" s="27"/>
      <c r="J264" s="10">
        <v>23.71</v>
      </c>
    </row>
    <row r="265" spans="1:10" x14ac:dyDescent="0.25">
      <c r="A265" s="32"/>
      <c r="B265" s="33"/>
      <c r="C265" s="33"/>
      <c r="D265" s="33"/>
      <c r="E265" s="33"/>
      <c r="F265" s="33"/>
      <c r="G265" s="33"/>
      <c r="H265" s="33"/>
      <c r="I265" s="33"/>
      <c r="J265" s="34"/>
    </row>
    <row r="266" spans="1:10" x14ac:dyDescent="0.25">
      <c r="A266" s="15" t="s">
        <v>54</v>
      </c>
      <c r="B266" s="8">
        <v>170514</v>
      </c>
      <c r="C266" s="35" t="s">
        <v>55</v>
      </c>
      <c r="D266" s="35"/>
      <c r="E266" s="35"/>
      <c r="F266" s="35"/>
      <c r="G266" s="8" t="s">
        <v>15</v>
      </c>
      <c r="H266" s="3"/>
      <c r="I266" s="3"/>
      <c r="J266" s="10"/>
    </row>
    <row r="267" spans="1:10" x14ac:dyDescent="0.25">
      <c r="A267" s="15"/>
      <c r="B267" s="8" t="s">
        <v>224</v>
      </c>
      <c r="C267" s="25" t="s">
        <v>225</v>
      </c>
      <c r="D267" s="25"/>
      <c r="E267" s="25"/>
      <c r="F267" s="25"/>
      <c r="G267" s="8" t="s">
        <v>15</v>
      </c>
      <c r="H267" s="16">
        <v>1.04</v>
      </c>
      <c r="I267" s="16">
        <v>36</v>
      </c>
      <c r="J267" s="13">
        <f>I267*H267</f>
        <v>37.44</v>
      </c>
    </row>
    <row r="268" spans="1:10" x14ac:dyDescent="0.25">
      <c r="A268" s="15"/>
      <c r="B268" s="8">
        <v>280007</v>
      </c>
      <c r="C268" s="25" t="s">
        <v>221</v>
      </c>
      <c r="D268" s="25"/>
      <c r="E268" s="25"/>
      <c r="F268" s="25"/>
      <c r="G268" s="8" t="s">
        <v>97</v>
      </c>
      <c r="H268" s="16">
        <v>0.84</v>
      </c>
      <c r="I268" s="16">
        <v>15.14</v>
      </c>
      <c r="J268" s="13">
        <f>I268*H268</f>
        <v>12.717599999999999</v>
      </c>
    </row>
    <row r="269" spans="1:10" x14ac:dyDescent="0.25">
      <c r="A269" s="15"/>
      <c r="B269" s="8">
        <v>280014</v>
      </c>
      <c r="C269" s="25" t="s">
        <v>222</v>
      </c>
      <c r="D269" s="25"/>
      <c r="E269" s="25"/>
      <c r="F269" s="25"/>
      <c r="G269" s="8" t="s">
        <v>97</v>
      </c>
      <c r="H269" s="16">
        <v>0.84</v>
      </c>
      <c r="I269" s="3">
        <v>19.05</v>
      </c>
      <c r="J269" s="13">
        <f>I269*H269</f>
        <v>16.001999999999999</v>
      </c>
    </row>
    <row r="270" spans="1:10" x14ac:dyDescent="0.25">
      <c r="A270" s="15"/>
      <c r="B270" s="8"/>
      <c r="C270" s="25"/>
      <c r="D270" s="25"/>
      <c r="E270" s="25"/>
      <c r="F270" s="25"/>
      <c r="G270" s="8"/>
      <c r="H270" s="3"/>
      <c r="I270" s="3"/>
      <c r="J270" s="13"/>
    </row>
    <row r="271" spans="1:10" x14ac:dyDescent="0.25">
      <c r="A271" s="26" t="s">
        <v>100</v>
      </c>
      <c r="B271" s="27"/>
      <c r="C271" s="27"/>
      <c r="D271" s="27"/>
      <c r="E271" s="27"/>
      <c r="F271" s="27"/>
      <c r="G271" s="27"/>
      <c r="H271" s="27"/>
      <c r="I271" s="27"/>
      <c r="J271" s="13">
        <f>J267+J268+J269</f>
        <v>66.159599999999998</v>
      </c>
    </row>
    <row r="272" spans="1:10" x14ac:dyDescent="0.25">
      <c r="A272" s="26" t="s">
        <v>152</v>
      </c>
      <c r="B272" s="27"/>
      <c r="C272" s="27"/>
      <c r="D272" s="27"/>
      <c r="E272" s="27"/>
      <c r="F272" s="27"/>
      <c r="G272" s="27"/>
      <c r="H272" s="27"/>
      <c r="I272" s="27"/>
      <c r="J272" s="10">
        <v>82.62</v>
      </c>
    </row>
    <row r="273" spans="1:10" x14ac:dyDescent="0.25">
      <c r="A273" s="32"/>
      <c r="B273" s="33"/>
      <c r="C273" s="33"/>
      <c r="D273" s="33"/>
      <c r="E273" s="33"/>
      <c r="F273" s="33"/>
      <c r="G273" s="33"/>
      <c r="H273" s="33"/>
      <c r="I273" s="33"/>
      <c r="J273" s="34"/>
    </row>
    <row r="274" spans="1:10" x14ac:dyDescent="0.25">
      <c r="A274" s="15" t="s">
        <v>56</v>
      </c>
      <c r="B274" s="8">
        <v>170321</v>
      </c>
      <c r="C274" s="35" t="s">
        <v>226</v>
      </c>
      <c r="D274" s="35"/>
      <c r="E274" s="35"/>
      <c r="F274" s="35"/>
      <c r="G274" s="8" t="s">
        <v>15</v>
      </c>
      <c r="H274" s="3"/>
      <c r="I274" s="3"/>
      <c r="J274" s="10"/>
    </row>
    <row r="275" spans="1:10" x14ac:dyDescent="0.25">
      <c r="A275" s="15"/>
      <c r="B275" s="8" t="s">
        <v>227</v>
      </c>
      <c r="C275" s="25" t="s">
        <v>228</v>
      </c>
      <c r="D275" s="25"/>
      <c r="E275" s="25"/>
      <c r="F275" s="25"/>
      <c r="G275" s="8" t="s">
        <v>15</v>
      </c>
      <c r="H275" s="16">
        <v>1</v>
      </c>
      <c r="I275" s="3">
        <v>317.43</v>
      </c>
      <c r="J275" s="13">
        <f>I275*H275</f>
        <v>317.43</v>
      </c>
    </row>
    <row r="276" spans="1:10" x14ac:dyDescent="0.25">
      <c r="A276" s="15"/>
      <c r="B276" s="8">
        <v>280007</v>
      </c>
      <c r="C276" s="25" t="s">
        <v>221</v>
      </c>
      <c r="D276" s="25"/>
      <c r="E276" s="25"/>
      <c r="F276" s="25"/>
      <c r="G276" s="8" t="s">
        <v>97</v>
      </c>
      <c r="H276" s="16">
        <v>2.19</v>
      </c>
      <c r="I276" s="16">
        <v>15.38</v>
      </c>
      <c r="J276" s="10">
        <f>I276*H276</f>
        <v>33.682200000000002</v>
      </c>
    </row>
    <row r="277" spans="1:10" x14ac:dyDescent="0.25">
      <c r="A277" s="15"/>
      <c r="B277" s="8">
        <v>280014</v>
      </c>
      <c r="C277" s="25" t="s">
        <v>222</v>
      </c>
      <c r="D277" s="25"/>
      <c r="E277" s="25"/>
      <c r="F277" s="25"/>
      <c r="G277" s="8" t="s">
        <v>97</v>
      </c>
      <c r="H277" s="16">
        <v>2.19</v>
      </c>
      <c r="I277" s="3">
        <v>19.05</v>
      </c>
      <c r="J277" s="13">
        <f>I277*H277</f>
        <v>41.719500000000004</v>
      </c>
    </row>
    <row r="278" spans="1:10" x14ac:dyDescent="0.25">
      <c r="A278" s="15"/>
      <c r="B278" s="8"/>
      <c r="C278" s="25"/>
      <c r="D278" s="25"/>
      <c r="E278" s="25"/>
      <c r="F278" s="25"/>
      <c r="G278" s="8"/>
      <c r="H278" s="3"/>
      <c r="I278" s="3"/>
      <c r="J278" s="13"/>
    </row>
    <row r="279" spans="1:10" x14ac:dyDescent="0.25">
      <c r="A279" s="26" t="s">
        <v>100</v>
      </c>
      <c r="B279" s="27"/>
      <c r="C279" s="27"/>
      <c r="D279" s="27"/>
      <c r="E279" s="27"/>
      <c r="F279" s="27"/>
      <c r="G279" s="27"/>
      <c r="H279" s="27"/>
      <c r="I279" s="27"/>
      <c r="J279" s="13">
        <f>J275+J276+J277</f>
        <v>392.83170000000001</v>
      </c>
    </row>
    <row r="280" spans="1:10" x14ac:dyDescent="0.25">
      <c r="A280" s="26" t="s">
        <v>152</v>
      </c>
      <c r="B280" s="27"/>
      <c r="C280" s="27"/>
      <c r="D280" s="27"/>
      <c r="E280" s="27"/>
      <c r="F280" s="27"/>
      <c r="G280" s="27"/>
      <c r="H280" s="27"/>
      <c r="I280" s="27"/>
      <c r="J280" s="10">
        <v>490.57</v>
      </c>
    </row>
    <row r="281" spans="1:10" x14ac:dyDescent="0.25">
      <c r="A281" s="32"/>
      <c r="B281" s="33"/>
      <c r="C281" s="33"/>
      <c r="D281" s="33"/>
      <c r="E281" s="33"/>
      <c r="F281" s="33"/>
      <c r="G281" s="33"/>
      <c r="H281" s="33"/>
      <c r="I281" s="33"/>
      <c r="J281" s="34"/>
    </row>
    <row r="282" spans="1:10" x14ac:dyDescent="0.25">
      <c r="A282" s="15" t="s">
        <v>57</v>
      </c>
      <c r="B282" s="8">
        <v>170326</v>
      </c>
      <c r="C282" s="35" t="s">
        <v>229</v>
      </c>
      <c r="D282" s="35"/>
      <c r="E282" s="35"/>
      <c r="F282" s="35"/>
      <c r="G282" s="8" t="s">
        <v>15</v>
      </c>
      <c r="H282" s="3"/>
      <c r="I282" s="3"/>
      <c r="J282" s="10"/>
    </row>
    <row r="283" spans="1:10" x14ac:dyDescent="0.25">
      <c r="A283" s="15"/>
      <c r="B283" s="8" t="s">
        <v>230</v>
      </c>
      <c r="C283" s="25" t="s">
        <v>229</v>
      </c>
      <c r="D283" s="25"/>
      <c r="E283" s="25"/>
      <c r="F283" s="25"/>
      <c r="G283" s="8" t="s">
        <v>15</v>
      </c>
      <c r="H283" s="16">
        <v>1.03</v>
      </c>
      <c r="I283" s="3">
        <v>9.56</v>
      </c>
      <c r="J283" s="10">
        <f>I283*H283</f>
        <v>9.8468</v>
      </c>
    </row>
    <row r="284" spans="1:10" x14ac:dyDescent="0.25">
      <c r="A284" s="15"/>
      <c r="B284" s="8">
        <v>280007</v>
      </c>
      <c r="C284" s="25" t="s">
        <v>221</v>
      </c>
      <c r="D284" s="25"/>
      <c r="E284" s="25"/>
      <c r="F284" s="25"/>
      <c r="G284" s="8" t="s">
        <v>97</v>
      </c>
      <c r="H284" s="16">
        <v>0.32</v>
      </c>
      <c r="I284" s="16">
        <v>15.39</v>
      </c>
      <c r="J284" s="10">
        <f>I284*H284</f>
        <v>4.9248000000000003</v>
      </c>
    </row>
    <row r="285" spans="1:10" x14ac:dyDescent="0.25">
      <c r="A285" s="15"/>
      <c r="B285" s="8">
        <v>280014</v>
      </c>
      <c r="C285" s="25" t="s">
        <v>222</v>
      </c>
      <c r="D285" s="25"/>
      <c r="E285" s="25"/>
      <c r="F285" s="25"/>
      <c r="G285" s="8" t="s">
        <v>97</v>
      </c>
      <c r="H285" s="16">
        <v>0.32</v>
      </c>
      <c r="I285" s="3">
        <v>19.05</v>
      </c>
      <c r="J285" s="13">
        <f>I285*H285</f>
        <v>6.0960000000000001</v>
      </c>
    </row>
    <row r="286" spans="1:10" x14ac:dyDescent="0.25">
      <c r="A286" s="15"/>
      <c r="B286" s="8"/>
      <c r="C286" s="25"/>
      <c r="D286" s="25"/>
      <c r="E286" s="25"/>
      <c r="F286" s="25"/>
      <c r="G286" s="8"/>
      <c r="H286" s="3"/>
      <c r="I286" s="3"/>
      <c r="J286" s="13"/>
    </row>
    <row r="287" spans="1:10" x14ac:dyDescent="0.25">
      <c r="A287" s="26" t="s">
        <v>100</v>
      </c>
      <c r="B287" s="27"/>
      <c r="C287" s="27"/>
      <c r="D287" s="27"/>
      <c r="E287" s="27"/>
      <c r="F287" s="27"/>
      <c r="G287" s="27"/>
      <c r="H287" s="27"/>
      <c r="I287" s="27"/>
      <c r="J287" s="13">
        <f>J283+J284+J285</f>
        <v>20.867599999999999</v>
      </c>
    </row>
    <row r="288" spans="1:10" x14ac:dyDescent="0.25">
      <c r="A288" s="26" t="s">
        <v>152</v>
      </c>
      <c r="B288" s="27"/>
      <c r="C288" s="27"/>
      <c r="D288" s="27"/>
      <c r="E288" s="27"/>
      <c r="F288" s="27"/>
      <c r="G288" s="27"/>
      <c r="H288" s="27"/>
      <c r="I288" s="27"/>
      <c r="J288" s="10">
        <v>26.06</v>
      </c>
    </row>
    <row r="289" spans="1:10" x14ac:dyDescent="0.25">
      <c r="A289" s="32"/>
      <c r="B289" s="33"/>
      <c r="C289" s="33"/>
      <c r="D289" s="33"/>
      <c r="E289" s="33"/>
      <c r="F289" s="33"/>
      <c r="G289" s="33"/>
      <c r="H289" s="33"/>
      <c r="I289" s="33"/>
      <c r="J289" s="34"/>
    </row>
    <row r="290" spans="1:10" x14ac:dyDescent="0.25">
      <c r="A290" s="15" t="s">
        <v>58</v>
      </c>
      <c r="B290" s="8">
        <v>170418</v>
      </c>
      <c r="C290" s="35" t="s">
        <v>59</v>
      </c>
      <c r="D290" s="35"/>
      <c r="E290" s="35"/>
      <c r="F290" s="35"/>
      <c r="G290" s="8" t="s">
        <v>24</v>
      </c>
      <c r="H290" s="3"/>
      <c r="I290" s="3"/>
      <c r="J290" s="10"/>
    </row>
    <row r="291" spans="1:10" x14ac:dyDescent="0.25">
      <c r="A291" s="15"/>
      <c r="B291" s="8" t="s">
        <v>231</v>
      </c>
      <c r="C291" s="25" t="s">
        <v>232</v>
      </c>
      <c r="D291" s="25"/>
      <c r="E291" s="25"/>
      <c r="F291" s="25"/>
      <c r="G291" s="8" t="s">
        <v>24</v>
      </c>
      <c r="H291" s="3">
        <v>0.05</v>
      </c>
      <c r="I291" s="3">
        <v>1.26</v>
      </c>
      <c r="J291" s="13">
        <f>I291*H291</f>
        <v>6.3E-2</v>
      </c>
    </row>
    <row r="292" spans="1:10" x14ac:dyDescent="0.25">
      <c r="A292" s="15"/>
      <c r="B292" s="8" t="s">
        <v>219</v>
      </c>
      <c r="C292" s="25" t="s">
        <v>220</v>
      </c>
      <c r="D292" s="25"/>
      <c r="E292" s="25"/>
      <c r="F292" s="25"/>
      <c r="G292" s="8" t="s">
        <v>24</v>
      </c>
      <c r="H292" s="3">
        <v>1.02</v>
      </c>
      <c r="I292" s="3">
        <v>2.77</v>
      </c>
      <c r="J292" s="13">
        <f>I292*H292</f>
        <v>2.8254000000000001</v>
      </c>
    </row>
    <row r="293" spans="1:10" x14ac:dyDescent="0.25">
      <c r="A293" s="15"/>
      <c r="B293" s="8">
        <v>280007</v>
      </c>
      <c r="C293" s="25" t="s">
        <v>221</v>
      </c>
      <c r="D293" s="25"/>
      <c r="E293" s="25"/>
      <c r="F293" s="25"/>
      <c r="G293" s="8" t="s">
        <v>97</v>
      </c>
      <c r="H293" s="3">
        <v>0.12</v>
      </c>
      <c r="I293" s="16">
        <v>15.51</v>
      </c>
      <c r="J293" s="13">
        <f>I293*H293</f>
        <v>1.8612</v>
      </c>
    </row>
    <row r="294" spans="1:10" x14ac:dyDescent="0.25">
      <c r="A294" s="15"/>
      <c r="B294" s="8">
        <v>280014</v>
      </c>
      <c r="C294" s="25" t="s">
        <v>222</v>
      </c>
      <c r="D294" s="25"/>
      <c r="E294" s="25"/>
      <c r="F294" s="25"/>
      <c r="G294" s="8" t="s">
        <v>97</v>
      </c>
      <c r="H294" s="3">
        <v>0.12</v>
      </c>
      <c r="I294" s="3">
        <v>19.05</v>
      </c>
      <c r="J294" s="13">
        <f>I294*H294</f>
        <v>2.286</v>
      </c>
    </row>
    <row r="295" spans="1:10" x14ac:dyDescent="0.25">
      <c r="A295" s="15"/>
      <c r="B295" s="8"/>
      <c r="C295" s="25"/>
      <c r="D295" s="25"/>
      <c r="E295" s="25"/>
      <c r="F295" s="25"/>
      <c r="G295" s="8"/>
      <c r="H295" s="3"/>
      <c r="I295" s="3"/>
      <c r="J295" s="13"/>
    </row>
    <row r="296" spans="1:10" x14ac:dyDescent="0.25">
      <c r="A296" s="26" t="s">
        <v>100</v>
      </c>
      <c r="B296" s="27"/>
      <c r="C296" s="27"/>
      <c r="D296" s="27"/>
      <c r="E296" s="27"/>
      <c r="F296" s="27"/>
      <c r="G296" s="27"/>
      <c r="H296" s="27"/>
      <c r="I296" s="27"/>
      <c r="J296" s="13">
        <f>J291+J292+J293+J294</f>
        <v>7.0356000000000005</v>
      </c>
    </row>
    <row r="297" spans="1:10" x14ac:dyDescent="0.25">
      <c r="A297" s="26" t="s">
        <v>152</v>
      </c>
      <c r="B297" s="27"/>
      <c r="C297" s="27"/>
      <c r="D297" s="27"/>
      <c r="E297" s="27"/>
      <c r="F297" s="27"/>
      <c r="G297" s="27"/>
      <c r="H297" s="27"/>
      <c r="I297" s="27"/>
      <c r="J297" s="10">
        <v>8.7899999999999991</v>
      </c>
    </row>
    <row r="298" spans="1:10" x14ac:dyDescent="0.25">
      <c r="A298" s="32"/>
      <c r="B298" s="33"/>
      <c r="C298" s="33"/>
      <c r="D298" s="33"/>
      <c r="E298" s="33"/>
      <c r="F298" s="33"/>
      <c r="G298" s="33"/>
      <c r="H298" s="33"/>
      <c r="I298" s="33"/>
      <c r="J298" s="34"/>
    </row>
    <row r="299" spans="1:10" x14ac:dyDescent="0.25">
      <c r="A299" s="15">
        <v>15</v>
      </c>
      <c r="B299" s="3"/>
      <c r="C299" s="35" t="s">
        <v>60</v>
      </c>
      <c r="D299" s="35"/>
      <c r="E299" s="35"/>
      <c r="F299" s="35"/>
      <c r="G299" s="3"/>
      <c r="H299" s="3"/>
      <c r="I299" s="3"/>
      <c r="J299" s="10"/>
    </row>
    <row r="300" spans="1:10" x14ac:dyDescent="0.25">
      <c r="A300" s="15" t="s">
        <v>61</v>
      </c>
      <c r="B300" s="8">
        <v>190375</v>
      </c>
      <c r="C300" s="25" t="s">
        <v>62</v>
      </c>
      <c r="D300" s="25"/>
      <c r="E300" s="25"/>
      <c r="F300" s="25"/>
      <c r="G300" s="8" t="s">
        <v>15</v>
      </c>
      <c r="H300" s="16"/>
      <c r="I300" s="3"/>
      <c r="J300" s="10"/>
    </row>
    <row r="301" spans="1:10" x14ac:dyDescent="0.25">
      <c r="A301" s="15"/>
      <c r="B301" s="8" t="s">
        <v>233</v>
      </c>
      <c r="C301" s="25" t="s">
        <v>234</v>
      </c>
      <c r="D301" s="25"/>
      <c r="E301" s="25"/>
      <c r="F301" s="25"/>
      <c r="G301" s="8" t="s">
        <v>15</v>
      </c>
      <c r="H301" s="16">
        <v>1</v>
      </c>
      <c r="I301" s="3">
        <v>32.56</v>
      </c>
      <c r="J301" s="10">
        <f t="shared" ref="J301:J307" si="6">I301*H301</f>
        <v>32.56</v>
      </c>
    </row>
    <row r="302" spans="1:10" x14ac:dyDescent="0.25">
      <c r="A302" s="15"/>
      <c r="B302" s="8" t="s">
        <v>235</v>
      </c>
      <c r="C302" s="25" t="s">
        <v>236</v>
      </c>
      <c r="D302" s="25"/>
      <c r="E302" s="25"/>
      <c r="F302" s="25"/>
      <c r="G302" s="8" t="s">
        <v>24</v>
      </c>
      <c r="H302" s="3">
        <v>2.89</v>
      </c>
      <c r="I302" s="3">
        <v>0.21</v>
      </c>
      <c r="J302" s="13">
        <f t="shared" si="6"/>
        <v>0.6069</v>
      </c>
    </row>
    <row r="303" spans="1:10" x14ac:dyDescent="0.25">
      <c r="A303" s="15"/>
      <c r="B303" s="8" t="s">
        <v>237</v>
      </c>
      <c r="C303" s="25" t="s">
        <v>238</v>
      </c>
      <c r="D303" s="25"/>
      <c r="E303" s="25"/>
      <c r="F303" s="25"/>
      <c r="G303" s="8" t="s">
        <v>15</v>
      </c>
      <c r="H303" s="16">
        <v>1</v>
      </c>
      <c r="I303" s="16">
        <v>142.80000000000001</v>
      </c>
      <c r="J303" s="13">
        <f t="shared" si="6"/>
        <v>142.80000000000001</v>
      </c>
    </row>
    <row r="304" spans="1:10" x14ac:dyDescent="0.25">
      <c r="A304" s="15"/>
      <c r="B304" s="8" t="s">
        <v>239</v>
      </c>
      <c r="C304" s="25" t="s">
        <v>240</v>
      </c>
      <c r="D304" s="25"/>
      <c r="E304" s="25"/>
      <c r="F304" s="25"/>
      <c r="G304" s="8" t="s">
        <v>15</v>
      </c>
      <c r="H304" s="16">
        <v>1</v>
      </c>
      <c r="I304" s="16">
        <v>132</v>
      </c>
      <c r="J304" s="13">
        <f t="shared" si="6"/>
        <v>132</v>
      </c>
    </row>
    <row r="305" spans="1:10" x14ac:dyDescent="0.25">
      <c r="A305" s="15"/>
      <c r="B305" s="8" t="s">
        <v>241</v>
      </c>
      <c r="C305" s="25" t="s">
        <v>242</v>
      </c>
      <c r="D305" s="25"/>
      <c r="E305" s="25"/>
      <c r="F305" s="25"/>
      <c r="G305" s="8" t="s">
        <v>15</v>
      </c>
      <c r="H305" s="16">
        <v>1.1200000000000001</v>
      </c>
      <c r="I305" s="3">
        <v>75.010000000000005</v>
      </c>
      <c r="J305" s="13">
        <f t="shared" si="6"/>
        <v>84.011200000000017</v>
      </c>
    </row>
    <row r="306" spans="1:10" x14ac:dyDescent="0.25">
      <c r="A306" s="17"/>
      <c r="B306" s="8">
        <v>280008</v>
      </c>
      <c r="C306" s="25" t="s">
        <v>210</v>
      </c>
      <c r="D306" s="25"/>
      <c r="E306" s="25"/>
      <c r="F306" s="25"/>
      <c r="G306" s="8" t="s">
        <v>97</v>
      </c>
      <c r="H306" s="16">
        <v>3.92</v>
      </c>
      <c r="I306" s="3">
        <v>14.71</v>
      </c>
      <c r="J306" s="13">
        <f t="shared" si="6"/>
        <v>57.663200000000003</v>
      </c>
    </row>
    <row r="307" spans="1:10" x14ac:dyDescent="0.25">
      <c r="A307" s="17"/>
      <c r="B307" s="8">
        <v>280016</v>
      </c>
      <c r="C307" s="25" t="s">
        <v>193</v>
      </c>
      <c r="D307" s="25"/>
      <c r="E307" s="25"/>
      <c r="F307" s="25"/>
      <c r="G307" s="8" t="s">
        <v>97</v>
      </c>
      <c r="H307" s="16">
        <v>3.92</v>
      </c>
      <c r="I307" s="3">
        <v>18.41</v>
      </c>
      <c r="J307" s="13">
        <f t="shared" si="6"/>
        <v>72.167199999999994</v>
      </c>
    </row>
    <row r="308" spans="1:10" x14ac:dyDescent="0.25">
      <c r="A308" s="17"/>
      <c r="B308" s="3"/>
      <c r="C308" s="25"/>
      <c r="D308" s="25"/>
      <c r="E308" s="25"/>
      <c r="F308" s="25"/>
      <c r="G308" s="8"/>
      <c r="H308" s="3"/>
      <c r="I308" s="3"/>
      <c r="J308" s="13"/>
    </row>
    <row r="309" spans="1:10" x14ac:dyDescent="0.25">
      <c r="A309" s="26" t="s">
        <v>100</v>
      </c>
      <c r="B309" s="27"/>
      <c r="C309" s="27"/>
      <c r="D309" s="27"/>
      <c r="E309" s="27"/>
      <c r="F309" s="27"/>
      <c r="G309" s="27"/>
      <c r="H309" s="27"/>
      <c r="I309" s="27"/>
      <c r="J309" s="13">
        <f>J301+J302+J303+J304+J305+J306+J307</f>
        <v>521.80850000000009</v>
      </c>
    </row>
    <row r="310" spans="1:10" x14ac:dyDescent="0.25">
      <c r="A310" s="26" t="s">
        <v>152</v>
      </c>
      <c r="B310" s="27"/>
      <c r="C310" s="27"/>
      <c r="D310" s="27"/>
      <c r="E310" s="27"/>
      <c r="F310" s="27"/>
      <c r="G310" s="27"/>
      <c r="H310" s="27"/>
      <c r="I310" s="27"/>
      <c r="J310" s="10">
        <v>651.64</v>
      </c>
    </row>
    <row r="311" spans="1:10" x14ac:dyDescent="0.25">
      <c r="A311" s="32"/>
      <c r="B311" s="33"/>
      <c r="C311" s="33"/>
      <c r="D311" s="33"/>
      <c r="E311" s="33"/>
      <c r="F311" s="33"/>
      <c r="G311" s="33"/>
      <c r="H311" s="33"/>
      <c r="I311" s="33"/>
      <c r="J311" s="34"/>
    </row>
    <row r="312" spans="1:10" x14ac:dyDescent="0.25">
      <c r="A312" s="15" t="s">
        <v>63</v>
      </c>
      <c r="B312" s="8">
        <v>190609</v>
      </c>
      <c r="C312" s="35" t="s">
        <v>64</v>
      </c>
      <c r="D312" s="35"/>
      <c r="E312" s="35"/>
      <c r="F312" s="35"/>
      <c r="G312" s="8" t="s">
        <v>15</v>
      </c>
      <c r="H312" s="3"/>
      <c r="I312" s="3"/>
      <c r="J312" s="10"/>
    </row>
    <row r="313" spans="1:10" x14ac:dyDescent="0.25">
      <c r="A313" s="15"/>
      <c r="B313" s="8" t="s">
        <v>243</v>
      </c>
      <c r="C313" s="25" t="s">
        <v>244</v>
      </c>
      <c r="D313" s="25"/>
      <c r="E313" s="25"/>
      <c r="F313" s="25"/>
      <c r="G313" s="8" t="s">
        <v>245</v>
      </c>
      <c r="H313" s="16">
        <v>2.9999999999999997E-4</v>
      </c>
      <c r="I313" s="16">
        <v>49.9</v>
      </c>
      <c r="J313" s="13">
        <f t="shared" ref="J313:J322" si="7">I313*H313</f>
        <v>1.4969999999999999E-2</v>
      </c>
    </row>
    <row r="314" spans="1:10" x14ac:dyDescent="0.25">
      <c r="A314" s="15"/>
      <c r="B314" s="8" t="s">
        <v>246</v>
      </c>
      <c r="C314" s="25" t="s">
        <v>247</v>
      </c>
      <c r="D314" s="25"/>
      <c r="E314" s="25"/>
      <c r="F314" s="25"/>
      <c r="G314" s="8" t="s">
        <v>15</v>
      </c>
      <c r="H314" s="16">
        <v>1.1200000000000001</v>
      </c>
      <c r="I314" s="3">
        <v>37.07</v>
      </c>
      <c r="J314" s="13">
        <f t="shared" si="7"/>
        <v>41.518400000000007</v>
      </c>
    </row>
    <row r="315" spans="1:10" x14ac:dyDescent="0.25">
      <c r="A315" s="15"/>
      <c r="B315" s="8" t="s">
        <v>248</v>
      </c>
      <c r="C315" s="25" t="s">
        <v>249</v>
      </c>
      <c r="D315" s="25"/>
      <c r="E315" s="25"/>
      <c r="F315" s="25"/>
      <c r="G315" s="8" t="s">
        <v>15</v>
      </c>
      <c r="H315" s="16">
        <v>1.1200000000000001</v>
      </c>
      <c r="I315" s="16">
        <v>2.8</v>
      </c>
      <c r="J315" s="13">
        <f t="shared" si="7"/>
        <v>3.1360000000000001</v>
      </c>
    </row>
    <row r="316" spans="1:10" x14ac:dyDescent="0.25">
      <c r="A316" s="15"/>
      <c r="B316" s="8" t="s">
        <v>250</v>
      </c>
      <c r="C316" s="25" t="s">
        <v>251</v>
      </c>
      <c r="D316" s="25"/>
      <c r="E316" s="25"/>
      <c r="F316" s="25"/>
      <c r="G316" s="8" t="s">
        <v>15</v>
      </c>
      <c r="H316" s="16">
        <v>1.1200000000000001</v>
      </c>
      <c r="I316" s="16">
        <v>1.4</v>
      </c>
      <c r="J316" s="13">
        <f t="shared" si="7"/>
        <v>1.5680000000000001</v>
      </c>
    </row>
    <row r="317" spans="1:10" x14ac:dyDescent="0.25">
      <c r="A317" s="15"/>
      <c r="B317" s="8" t="s">
        <v>252</v>
      </c>
      <c r="C317" s="25" t="s">
        <v>253</v>
      </c>
      <c r="D317" s="25"/>
      <c r="E317" s="25"/>
      <c r="F317" s="25"/>
      <c r="G317" s="8" t="s">
        <v>15</v>
      </c>
      <c r="H317" s="16">
        <v>1.1200000000000001</v>
      </c>
      <c r="I317" s="16">
        <v>32.04</v>
      </c>
      <c r="J317" s="13">
        <f t="shared" si="7"/>
        <v>35.884800000000006</v>
      </c>
    </row>
    <row r="318" spans="1:10" x14ac:dyDescent="0.25">
      <c r="A318" s="17"/>
      <c r="B318" s="8" t="s">
        <v>254</v>
      </c>
      <c r="C318" s="25" t="s">
        <v>255</v>
      </c>
      <c r="D318" s="25"/>
      <c r="E318" s="25"/>
      <c r="F318" s="25"/>
      <c r="G318" s="8" t="s">
        <v>256</v>
      </c>
      <c r="H318" s="16">
        <v>8.9999999999999993E-3</v>
      </c>
      <c r="I318" s="16">
        <v>9.3800000000000008</v>
      </c>
      <c r="J318" s="13">
        <f t="shared" si="7"/>
        <v>8.4419999999999995E-2</v>
      </c>
    </row>
    <row r="319" spans="1:10" x14ac:dyDescent="0.25">
      <c r="A319" s="17"/>
      <c r="B319" s="8" t="s">
        <v>257</v>
      </c>
      <c r="C319" s="25" t="s">
        <v>258</v>
      </c>
      <c r="D319" s="25"/>
      <c r="E319" s="25"/>
      <c r="F319" s="25"/>
      <c r="G319" s="8" t="s">
        <v>15</v>
      </c>
      <c r="H319" s="16">
        <v>1.01</v>
      </c>
      <c r="I319" s="16">
        <v>275.27999999999997</v>
      </c>
      <c r="J319" s="13">
        <f t="shared" si="7"/>
        <v>278.03279999999995</v>
      </c>
    </row>
    <row r="320" spans="1:10" x14ac:dyDescent="0.25">
      <c r="A320" s="17"/>
      <c r="B320" s="8" t="s">
        <v>259</v>
      </c>
      <c r="C320" s="25" t="s">
        <v>260</v>
      </c>
      <c r="D320" s="25"/>
      <c r="E320" s="25"/>
      <c r="F320" s="25"/>
      <c r="G320" s="8" t="s">
        <v>15</v>
      </c>
      <c r="H320" s="16">
        <v>2.12</v>
      </c>
      <c r="I320" s="16">
        <v>3.77</v>
      </c>
      <c r="J320" s="13">
        <f t="shared" si="7"/>
        <v>7.9924000000000008</v>
      </c>
    </row>
    <row r="321" spans="1:10" x14ac:dyDescent="0.25">
      <c r="A321" s="17"/>
      <c r="B321" s="8">
        <v>280008</v>
      </c>
      <c r="C321" s="25" t="s">
        <v>210</v>
      </c>
      <c r="D321" s="25"/>
      <c r="E321" s="25"/>
      <c r="F321" s="25"/>
      <c r="G321" s="8" t="s">
        <v>97</v>
      </c>
      <c r="H321" s="16">
        <v>4.25</v>
      </c>
      <c r="I321" s="16">
        <v>14.78</v>
      </c>
      <c r="J321" s="13">
        <f t="shared" si="7"/>
        <v>62.814999999999998</v>
      </c>
    </row>
    <row r="322" spans="1:10" x14ac:dyDescent="0.25">
      <c r="A322" s="17"/>
      <c r="B322" s="8">
        <v>280016</v>
      </c>
      <c r="C322" s="25" t="s">
        <v>193</v>
      </c>
      <c r="D322" s="25"/>
      <c r="E322" s="25"/>
      <c r="F322" s="25"/>
      <c r="G322" s="8" t="s">
        <v>97</v>
      </c>
      <c r="H322" s="16">
        <v>4.25</v>
      </c>
      <c r="I322" s="16">
        <v>18.420000000000002</v>
      </c>
      <c r="J322" s="13">
        <f t="shared" si="7"/>
        <v>78.285000000000011</v>
      </c>
    </row>
    <row r="323" spans="1:10" x14ac:dyDescent="0.25">
      <c r="A323" s="17"/>
      <c r="B323" s="3"/>
      <c r="C323" s="25"/>
      <c r="D323" s="25"/>
      <c r="E323" s="25"/>
      <c r="F323" s="25"/>
      <c r="G323" s="8"/>
      <c r="H323" s="3"/>
      <c r="I323" s="3"/>
      <c r="J323" s="13"/>
    </row>
    <row r="324" spans="1:10" x14ac:dyDescent="0.25">
      <c r="A324" s="26" t="s">
        <v>100</v>
      </c>
      <c r="B324" s="27"/>
      <c r="C324" s="27"/>
      <c r="D324" s="27"/>
      <c r="E324" s="27"/>
      <c r="F324" s="27"/>
      <c r="G324" s="27"/>
      <c r="H324" s="27"/>
      <c r="I324" s="27"/>
      <c r="J324" s="13">
        <f>J313+J314+J315+J316+J317+J318+J319+J320+J321+J322</f>
        <v>509.33178999999996</v>
      </c>
    </row>
    <row r="325" spans="1:10" x14ac:dyDescent="0.25">
      <c r="A325" s="26" t="s">
        <v>152</v>
      </c>
      <c r="B325" s="27"/>
      <c r="C325" s="27"/>
      <c r="D325" s="27"/>
      <c r="E325" s="27"/>
      <c r="F325" s="27"/>
      <c r="G325" s="27"/>
      <c r="H325" s="27"/>
      <c r="I325" s="27"/>
      <c r="J325" s="10">
        <v>636.04999999999995</v>
      </c>
    </row>
    <row r="326" spans="1:10" x14ac:dyDescent="0.25">
      <c r="A326" s="32"/>
      <c r="B326" s="33"/>
      <c r="C326" s="33"/>
      <c r="D326" s="33"/>
      <c r="E326" s="33"/>
      <c r="F326" s="33"/>
      <c r="G326" s="33"/>
      <c r="H326" s="33"/>
      <c r="I326" s="33"/>
      <c r="J326" s="34"/>
    </row>
    <row r="327" spans="1:10" x14ac:dyDescent="0.25">
      <c r="A327" s="15">
        <v>16</v>
      </c>
      <c r="B327" s="3"/>
      <c r="C327" s="35" t="s">
        <v>65</v>
      </c>
      <c r="D327" s="35"/>
      <c r="E327" s="35"/>
      <c r="F327" s="35"/>
      <c r="G327" s="3"/>
      <c r="H327" s="3"/>
      <c r="I327" s="3"/>
      <c r="J327" s="10"/>
    </row>
    <row r="328" spans="1:10" x14ac:dyDescent="0.25">
      <c r="A328" s="15" t="s">
        <v>66</v>
      </c>
      <c r="B328" s="8">
        <v>90071</v>
      </c>
      <c r="C328" s="25" t="s">
        <v>67</v>
      </c>
      <c r="D328" s="25"/>
      <c r="E328" s="25"/>
      <c r="F328" s="25"/>
      <c r="G328" s="8" t="s">
        <v>79</v>
      </c>
      <c r="H328" s="16"/>
      <c r="I328" s="16"/>
      <c r="J328" s="10"/>
    </row>
    <row r="329" spans="1:10" x14ac:dyDescent="0.25">
      <c r="A329" s="15"/>
      <c r="B329" s="8" t="s">
        <v>261</v>
      </c>
      <c r="C329" s="25" t="s">
        <v>67</v>
      </c>
      <c r="D329" s="25"/>
      <c r="E329" s="25"/>
      <c r="F329" s="25"/>
      <c r="G329" s="8" t="s">
        <v>79</v>
      </c>
      <c r="H329" s="16">
        <v>1</v>
      </c>
      <c r="I329" s="16">
        <v>175</v>
      </c>
      <c r="J329" s="13">
        <f>I329*H329</f>
        <v>175</v>
      </c>
    </row>
    <row r="330" spans="1:10" x14ac:dyDescent="0.25">
      <c r="A330" s="15"/>
      <c r="B330" s="8">
        <v>110142</v>
      </c>
      <c r="C330" s="25" t="s">
        <v>262</v>
      </c>
      <c r="D330" s="25"/>
      <c r="E330" s="25"/>
      <c r="F330" s="25"/>
      <c r="G330" s="8" t="s">
        <v>101</v>
      </c>
      <c r="H330" s="3">
        <v>0.06</v>
      </c>
      <c r="I330" s="3">
        <v>394.38</v>
      </c>
      <c r="J330" s="13">
        <f>I330*H330</f>
        <v>23.662799999999997</v>
      </c>
    </row>
    <row r="331" spans="1:10" x14ac:dyDescent="0.25">
      <c r="A331" s="15"/>
      <c r="B331" s="8">
        <v>280004</v>
      </c>
      <c r="C331" s="25" t="s">
        <v>147</v>
      </c>
      <c r="D331" s="25"/>
      <c r="E331" s="25"/>
      <c r="F331" s="25"/>
      <c r="G331" s="8" t="s">
        <v>97</v>
      </c>
      <c r="H331" s="16">
        <v>1.6</v>
      </c>
      <c r="I331" s="3">
        <v>15.14</v>
      </c>
      <c r="J331" s="13">
        <f>I331*H331</f>
        <v>24.224000000000004</v>
      </c>
    </row>
    <row r="332" spans="1:10" x14ac:dyDescent="0.25">
      <c r="A332" s="15"/>
      <c r="B332" s="8">
        <v>280023</v>
      </c>
      <c r="C332" s="25" t="s">
        <v>128</v>
      </c>
      <c r="D332" s="25"/>
      <c r="E332" s="25"/>
      <c r="F332" s="25"/>
      <c r="G332" s="8" t="s">
        <v>97</v>
      </c>
      <c r="H332" s="16">
        <v>1.92</v>
      </c>
      <c r="I332" s="16">
        <v>18.89</v>
      </c>
      <c r="J332" s="13">
        <f>I332*H332</f>
        <v>36.268799999999999</v>
      </c>
    </row>
    <row r="333" spans="1:10" x14ac:dyDescent="0.25">
      <c r="A333" s="17"/>
      <c r="B333" s="8"/>
      <c r="C333" s="25"/>
      <c r="D333" s="25"/>
      <c r="E333" s="25"/>
      <c r="F333" s="25"/>
      <c r="G333" s="8"/>
      <c r="H333" s="3"/>
      <c r="I333" s="3"/>
      <c r="J333" s="13"/>
    </row>
    <row r="334" spans="1:10" x14ac:dyDescent="0.25">
      <c r="A334" s="26" t="s">
        <v>100</v>
      </c>
      <c r="B334" s="27"/>
      <c r="C334" s="27"/>
      <c r="D334" s="27"/>
      <c r="E334" s="27"/>
      <c r="F334" s="27"/>
      <c r="G334" s="27"/>
      <c r="H334" s="27"/>
      <c r="I334" s="27"/>
      <c r="J334" s="13">
        <f>J329+J330+J331+J332</f>
        <v>259.15559999999999</v>
      </c>
    </row>
    <row r="335" spans="1:10" x14ac:dyDescent="0.25">
      <c r="A335" s="26" t="s">
        <v>152</v>
      </c>
      <c r="B335" s="27"/>
      <c r="C335" s="27"/>
      <c r="D335" s="27"/>
      <c r="E335" s="27"/>
      <c r="F335" s="27"/>
      <c r="G335" s="27"/>
      <c r="H335" s="27"/>
      <c r="I335" s="27"/>
      <c r="J335" s="10">
        <v>323.64</v>
      </c>
    </row>
    <row r="336" spans="1:10" x14ac:dyDescent="0.25">
      <c r="A336" s="32"/>
      <c r="B336" s="33"/>
      <c r="C336" s="33"/>
      <c r="D336" s="33"/>
      <c r="E336" s="33"/>
      <c r="F336" s="33"/>
      <c r="G336" s="33"/>
      <c r="H336" s="33"/>
      <c r="I336" s="33"/>
      <c r="J336" s="34"/>
    </row>
    <row r="337" spans="1:11" x14ac:dyDescent="0.25">
      <c r="A337" s="15" t="s">
        <v>68</v>
      </c>
      <c r="B337" s="8">
        <v>180349</v>
      </c>
      <c r="C337" s="35" t="s">
        <v>69</v>
      </c>
      <c r="D337" s="35"/>
      <c r="E337" s="35"/>
      <c r="F337" s="35"/>
      <c r="G337" s="8" t="s">
        <v>15</v>
      </c>
      <c r="H337" s="16"/>
      <c r="I337" s="16"/>
      <c r="J337" s="13"/>
    </row>
    <row r="338" spans="1:11" x14ac:dyDescent="0.25">
      <c r="A338" s="15"/>
      <c r="B338" s="8" t="s">
        <v>263</v>
      </c>
      <c r="C338" s="25" t="s">
        <v>264</v>
      </c>
      <c r="D338" s="25"/>
      <c r="E338" s="25"/>
      <c r="F338" s="25"/>
      <c r="G338" s="8" t="s">
        <v>15</v>
      </c>
      <c r="H338" s="16">
        <v>1.01</v>
      </c>
      <c r="I338" s="16">
        <v>634</v>
      </c>
      <c r="J338" s="13">
        <f t="shared" ref="J338:J343" si="8">I338*H338</f>
        <v>640.34</v>
      </c>
    </row>
    <row r="339" spans="1:11" x14ac:dyDescent="0.25">
      <c r="A339" s="15"/>
      <c r="B339" s="8">
        <v>20174</v>
      </c>
      <c r="C339" s="25" t="s">
        <v>265</v>
      </c>
      <c r="D339" s="25"/>
      <c r="E339" s="25"/>
      <c r="F339" s="25"/>
      <c r="G339" s="8" t="s">
        <v>101</v>
      </c>
      <c r="H339" s="3">
        <v>3.46</v>
      </c>
      <c r="I339" s="3">
        <v>90.07</v>
      </c>
      <c r="J339" s="13">
        <f t="shared" si="8"/>
        <v>311.64219999999995</v>
      </c>
    </row>
    <row r="340" spans="1:11" x14ac:dyDescent="0.25">
      <c r="A340" s="15"/>
      <c r="B340" s="8">
        <v>30010</v>
      </c>
      <c r="C340" s="25" t="s">
        <v>6</v>
      </c>
      <c r="D340" s="25"/>
      <c r="E340" s="25"/>
      <c r="F340" s="25"/>
      <c r="G340" s="8" t="s">
        <v>101</v>
      </c>
      <c r="H340" s="16">
        <v>4.93</v>
      </c>
      <c r="I340" s="3">
        <v>45.24</v>
      </c>
      <c r="J340" s="13">
        <f t="shared" si="8"/>
        <v>223.03319999999999</v>
      </c>
    </row>
    <row r="341" spans="1:11" x14ac:dyDescent="0.25">
      <c r="A341" s="15"/>
      <c r="B341" s="8">
        <v>30254</v>
      </c>
      <c r="C341" s="25" t="s">
        <v>266</v>
      </c>
      <c r="D341" s="25"/>
      <c r="E341" s="25"/>
      <c r="F341" s="25"/>
      <c r="G341" s="8" t="s">
        <v>101</v>
      </c>
      <c r="H341" s="16">
        <v>1.56</v>
      </c>
      <c r="I341" s="3">
        <v>48.56</v>
      </c>
      <c r="J341" s="13">
        <f t="shared" si="8"/>
        <v>75.753600000000006</v>
      </c>
    </row>
    <row r="342" spans="1:11" x14ac:dyDescent="0.25">
      <c r="A342" s="15"/>
      <c r="B342" s="8">
        <v>280004</v>
      </c>
      <c r="C342" s="25" t="s">
        <v>147</v>
      </c>
      <c r="D342" s="25"/>
      <c r="E342" s="25"/>
      <c r="F342" s="25"/>
      <c r="G342" s="8" t="s">
        <v>97</v>
      </c>
      <c r="H342" s="16">
        <v>4.5999999999999996</v>
      </c>
      <c r="I342" s="3">
        <v>15.24</v>
      </c>
      <c r="J342" s="13">
        <f t="shared" si="8"/>
        <v>70.103999999999999</v>
      </c>
    </row>
    <row r="343" spans="1:11" x14ac:dyDescent="0.25">
      <c r="A343" s="15"/>
      <c r="B343" s="8">
        <v>280023</v>
      </c>
      <c r="C343" s="25" t="s">
        <v>128</v>
      </c>
      <c r="D343" s="25"/>
      <c r="E343" s="25"/>
      <c r="F343" s="25"/>
      <c r="G343" s="8" t="s">
        <v>97</v>
      </c>
      <c r="H343" s="16">
        <v>4.5999999999999996</v>
      </c>
      <c r="I343" s="16">
        <v>18.920000000000002</v>
      </c>
      <c r="J343" s="13">
        <f t="shared" si="8"/>
        <v>87.031999999999996</v>
      </c>
    </row>
    <row r="344" spans="1:11" x14ac:dyDescent="0.25">
      <c r="A344" s="17"/>
      <c r="B344" s="3"/>
      <c r="C344" s="25"/>
      <c r="D344" s="25"/>
      <c r="E344" s="25"/>
      <c r="F344" s="25"/>
      <c r="G344" s="8"/>
      <c r="H344" s="3"/>
      <c r="I344" s="3"/>
      <c r="J344" s="13"/>
    </row>
    <row r="345" spans="1:11" x14ac:dyDescent="0.25">
      <c r="A345" s="26" t="s">
        <v>100</v>
      </c>
      <c r="B345" s="27"/>
      <c r="C345" s="27"/>
      <c r="D345" s="27"/>
      <c r="E345" s="27"/>
      <c r="F345" s="27"/>
      <c r="G345" s="27"/>
      <c r="H345" s="27"/>
      <c r="I345" s="27"/>
      <c r="J345" s="23">
        <f>J338+J339+J340+J341+J342+J343</f>
        <v>1407.905</v>
      </c>
      <c r="K345" s="3"/>
    </row>
    <row r="346" spans="1:11" x14ac:dyDescent="0.25">
      <c r="A346" s="26" t="s">
        <v>152</v>
      </c>
      <c r="B346" s="27"/>
      <c r="C346" s="27"/>
      <c r="D346" s="27"/>
      <c r="E346" s="27"/>
      <c r="F346" s="27"/>
      <c r="G346" s="27"/>
      <c r="H346" s="27"/>
      <c r="I346" s="27"/>
      <c r="J346" s="23">
        <v>1758.2</v>
      </c>
      <c r="K346" s="4"/>
    </row>
    <row r="347" spans="1:11" x14ac:dyDescent="0.25">
      <c r="A347" s="32"/>
      <c r="B347" s="33"/>
      <c r="C347" s="33"/>
      <c r="D347" s="33"/>
      <c r="E347" s="33"/>
      <c r="F347" s="33"/>
      <c r="G347" s="33"/>
      <c r="H347" s="33"/>
      <c r="I347" s="33"/>
      <c r="J347" s="34"/>
    </row>
    <row r="348" spans="1:11" x14ac:dyDescent="0.25">
      <c r="A348" s="15">
        <v>17</v>
      </c>
      <c r="B348" s="3"/>
      <c r="C348" s="35" t="s">
        <v>70</v>
      </c>
      <c r="D348" s="35"/>
      <c r="E348" s="35"/>
      <c r="F348" s="35"/>
      <c r="G348" s="3"/>
      <c r="H348" s="3"/>
      <c r="I348" s="3"/>
      <c r="J348" s="10"/>
    </row>
    <row r="349" spans="1:11" x14ac:dyDescent="0.25">
      <c r="A349" s="15"/>
      <c r="B349" s="8">
        <v>270220</v>
      </c>
      <c r="C349" s="25" t="s">
        <v>71</v>
      </c>
      <c r="D349" s="25"/>
      <c r="E349" s="25"/>
      <c r="F349" s="25"/>
      <c r="G349" s="8" t="s">
        <v>79</v>
      </c>
      <c r="H349" s="3"/>
      <c r="I349" s="3"/>
      <c r="J349" s="10"/>
    </row>
    <row r="350" spans="1:11" x14ac:dyDescent="0.25">
      <c r="A350" s="15"/>
      <c r="B350" s="8">
        <v>280026</v>
      </c>
      <c r="C350" s="25" t="s">
        <v>99</v>
      </c>
      <c r="D350" s="25"/>
      <c r="E350" s="25"/>
      <c r="F350" s="25"/>
      <c r="G350" s="8" t="s">
        <v>97</v>
      </c>
      <c r="H350" s="16">
        <v>0.44</v>
      </c>
      <c r="I350" s="3">
        <v>15.1</v>
      </c>
      <c r="J350" s="13">
        <f>I350*H350</f>
        <v>6.6440000000000001</v>
      </c>
    </row>
    <row r="351" spans="1:11" x14ac:dyDescent="0.25">
      <c r="A351" s="15"/>
      <c r="B351" s="8"/>
      <c r="C351" s="25"/>
      <c r="D351" s="25"/>
      <c r="E351" s="25"/>
      <c r="F351" s="25"/>
      <c r="G351" s="8"/>
      <c r="H351" s="3"/>
      <c r="I351" s="3"/>
      <c r="J351" s="13"/>
    </row>
    <row r="352" spans="1:11" x14ac:dyDescent="0.25">
      <c r="A352" s="26" t="s">
        <v>100</v>
      </c>
      <c r="B352" s="27"/>
      <c r="C352" s="27"/>
      <c r="D352" s="27"/>
      <c r="E352" s="27"/>
      <c r="F352" s="27"/>
      <c r="G352" s="27"/>
      <c r="H352" s="27"/>
      <c r="I352" s="27"/>
      <c r="J352" s="13">
        <f>J350</f>
        <v>6.6440000000000001</v>
      </c>
    </row>
    <row r="353" spans="1:20" x14ac:dyDescent="0.25">
      <c r="A353" s="28" t="s">
        <v>152</v>
      </c>
      <c r="B353" s="29"/>
      <c r="C353" s="29"/>
      <c r="D353" s="29"/>
      <c r="E353" s="29"/>
      <c r="F353" s="29"/>
      <c r="G353" s="29"/>
      <c r="H353" s="29"/>
      <c r="I353" s="29"/>
      <c r="J353" s="24">
        <v>8.2899999999999991</v>
      </c>
    </row>
    <row r="360" spans="1:20" x14ac:dyDescent="0.25">
      <c r="A360" s="40"/>
      <c r="B360" s="40"/>
      <c r="C360" s="40"/>
      <c r="D360" s="40"/>
      <c r="E360" s="40"/>
      <c r="F360" s="40"/>
      <c r="G360" s="40"/>
      <c r="H360" s="40"/>
      <c r="I360" s="40"/>
      <c r="J360" s="40"/>
    </row>
    <row r="361" spans="1:20" x14ac:dyDescent="0.25">
      <c r="A361" s="31" t="s">
        <v>268</v>
      </c>
      <c r="B361" s="31"/>
      <c r="C361" s="31"/>
      <c r="D361" s="31"/>
      <c r="E361" s="31"/>
      <c r="F361" s="31"/>
      <c r="G361" s="31"/>
      <c r="H361" s="31"/>
      <c r="I361" s="31"/>
      <c r="J361" s="31"/>
      <c r="K361" s="5"/>
      <c r="L361" s="5"/>
      <c r="M361" s="5"/>
      <c r="N361" s="5"/>
      <c r="O361" s="5"/>
      <c r="P361" s="5"/>
      <c r="Q361" s="5"/>
      <c r="R361" s="5"/>
      <c r="S361" s="5"/>
      <c r="T361" s="5"/>
    </row>
  </sheetData>
  <mergeCells count="347">
    <mergeCell ref="A361:J361"/>
    <mergeCell ref="C179:F179"/>
    <mergeCell ref="C180:F180"/>
    <mergeCell ref="A184:J184"/>
    <mergeCell ref="C185:F185"/>
    <mergeCell ref="C186:F186"/>
    <mergeCell ref="A182:I182"/>
    <mergeCell ref="A183:I183"/>
    <mergeCell ref="C181:F181"/>
    <mergeCell ref="C174:F174"/>
    <mergeCell ref="A175:I175"/>
    <mergeCell ref="A176:I176"/>
    <mergeCell ref="A177:J177"/>
    <mergeCell ref="C178:F178"/>
    <mergeCell ref="C169:F169"/>
    <mergeCell ref="C170:F170"/>
    <mergeCell ref="C171:F171"/>
    <mergeCell ref="C172:F172"/>
    <mergeCell ref="C173:F173"/>
    <mergeCell ref="C164:F164"/>
    <mergeCell ref="A165:I165"/>
    <mergeCell ref="A166:I166"/>
    <mergeCell ref="A167:J167"/>
    <mergeCell ref="C168:F168"/>
    <mergeCell ref="C159:F159"/>
    <mergeCell ref="C160:F160"/>
    <mergeCell ref="C161:F161"/>
    <mergeCell ref="C162:F162"/>
    <mergeCell ref="C163:F163"/>
    <mergeCell ref="A154:I154"/>
    <mergeCell ref="A155:I155"/>
    <mergeCell ref="A156:J156"/>
    <mergeCell ref="C157:F157"/>
    <mergeCell ref="C158:F158"/>
    <mergeCell ref="C149:F149"/>
    <mergeCell ref="C150:F150"/>
    <mergeCell ref="C151:F151"/>
    <mergeCell ref="C152:F152"/>
    <mergeCell ref="C153:F153"/>
    <mergeCell ref="C144:F144"/>
    <mergeCell ref="C145:F145"/>
    <mergeCell ref="A146:I146"/>
    <mergeCell ref="A147:I147"/>
    <mergeCell ref="A148:J148"/>
    <mergeCell ref="C139:F139"/>
    <mergeCell ref="C140:F140"/>
    <mergeCell ref="C141:F141"/>
    <mergeCell ref="C142:F142"/>
    <mergeCell ref="C143:F143"/>
    <mergeCell ref="C134:F134"/>
    <mergeCell ref="C135:F135"/>
    <mergeCell ref="A136:I136"/>
    <mergeCell ref="A137:I137"/>
    <mergeCell ref="A138:J138"/>
    <mergeCell ref="A129:I129"/>
    <mergeCell ref="A130:J130"/>
    <mergeCell ref="C131:F131"/>
    <mergeCell ref="C132:F132"/>
    <mergeCell ref="C133:F133"/>
    <mergeCell ref="C124:F124"/>
    <mergeCell ref="C125:F125"/>
    <mergeCell ref="C126:F126"/>
    <mergeCell ref="C127:F127"/>
    <mergeCell ref="A128:I128"/>
    <mergeCell ref="A119:I119"/>
    <mergeCell ref="A120:I120"/>
    <mergeCell ref="A121:J121"/>
    <mergeCell ref="C122:F122"/>
    <mergeCell ref="C123:F123"/>
    <mergeCell ref="C114:F114"/>
    <mergeCell ref="C115:F115"/>
    <mergeCell ref="C116:F116"/>
    <mergeCell ref="C117:F117"/>
    <mergeCell ref="C118:F118"/>
    <mergeCell ref="C109:F109"/>
    <mergeCell ref="C110:F110"/>
    <mergeCell ref="A111:I111"/>
    <mergeCell ref="A112:I112"/>
    <mergeCell ref="A113:J113"/>
    <mergeCell ref="C104:F104"/>
    <mergeCell ref="C105:F105"/>
    <mergeCell ref="C106:F106"/>
    <mergeCell ref="C107:F107"/>
    <mergeCell ref="C108:F108"/>
    <mergeCell ref="A99:I99"/>
    <mergeCell ref="A100:I100"/>
    <mergeCell ref="A101:J101"/>
    <mergeCell ref="C102:F102"/>
    <mergeCell ref="C103:F103"/>
    <mergeCell ref="A94:J94"/>
    <mergeCell ref="C95:F95"/>
    <mergeCell ref="C96:F96"/>
    <mergeCell ref="C97:F97"/>
    <mergeCell ref="C98:F98"/>
    <mergeCell ref="C89:F89"/>
    <mergeCell ref="C90:F90"/>
    <mergeCell ref="C91:F91"/>
    <mergeCell ref="A92:I92"/>
    <mergeCell ref="A93:I93"/>
    <mergeCell ref="A85:I85"/>
    <mergeCell ref="A86:I86"/>
    <mergeCell ref="A87:J87"/>
    <mergeCell ref="C84:F84"/>
    <mergeCell ref="C88:F88"/>
    <mergeCell ref="C80:F80"/>
    <mergeCell ref="C81:F81"/>
    <mergeCell ref="C82:F82"/>
    <mergeCell ref="C83:F83"/>
    <mergeCell ref="A75:I75"/>
    <mergeCell ref="A76:J76"/>
    <mergeCell ref="C77:F77"/>
    <mergeCell ref="C78:F78"/>
    <mergeCell ref="C79:F79"/>
    <mergeCell ref="C70:F70"/>
    <mergeCell ref="C71:F71"/>
    <mergeCell ref="C72:F72"/>
    <mergeCell ref="C73:F73"/>
    <mergeCell ref="A74:I74"/>
    <mergeCell ref="A65:I65"/>
    <mergeCell ref="A66:J66"/>
    <mergeCell ref="C67:F67"/>
    <mergeCell ref="C68:F68"/>
    <mergeCell ref="C69:F69"/>
    <mergeCell ref="C60:F60"/>
    <mergeCell ref="C61:F61"/>
    <mergeCell ref="C62:F62"/>
    <mergeCell ref="C63:F63"/>
    <mergeCell ref="A64:I64"/>
    <mergeCell ref="A55:I55"/>
    <mergeCell ref="A56:J56"/>
    <mergeCell ref="C57:F57"/>
    <mergeCell ref="C58:F58"/>
    <mergeCell ref="C59:F59"/>
    <mergeCell ref="C50:F50"/>
    <mergeCell ref="C51:F51"/>
    <mergeCell ref="C52:F52"/>
    <mergeCell ref="C53:F53"/>
    <mergeCell ref="A54:I54"/>
    <mergeCell ref="A46:I46"/>
    <mergeCell ref="A47:I47"/>
    <mergeCell ref="A38:J38"/>
    <mergeCell ref="A48:J48"/>
    <mergeCell ref="C49:F49"/>
    <mergeCell ref="C42:F42"/>
    <mergeCell ref="C43:F43"/>
    <mergeCell ref="C10:F10"/>
    <mergeCell ref="C11:F11"/>
    <mergeCell ref="C27:F27"/>
    <mergeCell ref="C44:F44"/>
    <mergeCell ref="C45:F45"/>
    <mergeCell ref="A29:I29"/>
    <mergeCell ref="A30:J30"/>
    <mergeCell ref="C39:F39"/>
    <mergeCell ref="C40:F40"/>
    <mergeCell ref="C41:F41"/>
    <mergeCell ref="C12:F12"/>
    <mergeCell ref="C13:F13"/>
    <mergeCell ref="C14:F14"/>
    <mergeCell ref="A28:I28"/>
    <mergeCell ref="A23:I23"/>
    <mergeCell ref="A22:I22"/>
    <mergeCell ref="C35:F35"/>
    <mergeCell ref="A36:I36"/>
    <mergeCell ref="A37:I37"/>
    <mergeCell ref="C31:F31"/>
    <mergeCell ref="C32:F32"/>
    <mergeCell ref="C33:F33"/>
    <mergeCell ref="C34:F34"/>
    <mergeCell ref="C25:F25"/>
    <mergeCell ref="C26:F26"/>
    <mergeCell ref="C21:F21"/>
    <mergeCell ref="A24:J24"/>
    <mergeCell ref="C15:F15"/>
    <mergeCell ref="C16:F16"/>
    <mergeCell ref="C17:F17"/>
    <mergeCell ref="C18:F18"/>
    <mergeCell ref="C19:F19"/>
    <mergeCell ref="C20:F20"/>
    <mergeCell ref="C187:F187"/>
    <mergeCell ref="A191:I191"/>
    <mergeCell ref="A192:I192"/>
    <mergeCell ref="A193:J193"/>
    <mergeCell ref="C194:F194"/>
    <mergeCell ref="C195:F195"/>
    <mergeCell ref="C196:F196"/>
    <mergeCell ref="C197:F197"/>
    <mergeCell ref="C198:F198"/>
    <mergeCell ref="C199:F199"/>
    <mergeCell ref="C200:F200"/>
    <mergeCell ref="A201:I201"/>
    <mergeCell ref="A202:I202"/>
    <mergeCell ref="A203:J203"/>
    <mergeCell ref="C188:F188"/>
    <mergeCell ref="C189:F189"/>
    <mergeCell ref="C190:F190"/>
    <mergeCell ref="C204:F204"/>
    <mergeCell ref="C223:F223"/>
    <mergeCell ref="C205:F205"/>
    <mergeCell ref="C206:F206"/>
    <mergeCell ref="C207:F207"/>
    <mergeCell ref="C208:F208"/>
    <mergeCell ref="C209:F209"/>
    <mergeCell ref="C210:F210"/>
    <mergeCell ref="C211:F211"/>
    <mergeCell ref="C212:F212"/>
    <mergeCell ref="A213:I213"/>
    <mergeCell ref="A214:I214"/>
    <mergeCell ref="A215:J215"/>
    <mergeCell ref="C216:F216"/>
    <mergeCell ref="C217:F217"/>
    <mergeCell ref="C218:F218"/>
    <mergeCell ref="C219:F219"/>
    <mergeCell ref="C220:F220"/>
    <mergeCell ref="C221:F221"/>
    <mergeCell ref="C222:F222"/>
    <mergeCell ref="C224:F224"/>
    <mergeCell ref="C225:F225"/>
    <mergeCell ref="C226:F226"/>
    <mergeCell ref="A227:I227"/>
    <mergeCell ref="A228:I228"/>
    <mergeCell ref="A229:J229"/>
    <mergeCell ref="C230:F230"/>
    <mergeCell ref="C231:F231"/>
    <mergeCell ref="C232:F232"/>
    <mergeCell ref="C233:F233"/>
    <mergeCell ref="C234:F234"/>
    <mergeCell ref="C235:F235"/>
    <mergeCell ref="C236:F236"/>
    <mergeCell ref="C237:F237"/>
    <mergeCell ref="C238:F238"/>
    <mergeCell ref="C239:F239"/>
    <mergeCell ref="C240:F240"/>
    <mergeCell ref="C241:F241"/>
    <mergeCell ref="A242:I242"/>
    <mergeCell ref="A243:I243"/>
    <mergeCell ref="A244:J244"/>
    <mergeCell ref="C245:F245"/>
    <mergeCell ref="C246:F246"/>
    <mergeCell ref="C247:F247"/>
    <mergeCell ref="C248:F248"/>
    <mergeCell ref="C249:F249"/>
    <mergeCell ref="C250:F250"/>
    <mergeCell ref="C251:F251"/>
    <mergeCell ref="C252:F252"/>
    <mergeCell ref="C253:F253"/>
    <mergeCell ref="C254:F254"/>
    <mergeCell ref="A255:I255"/>
    <mergeCell ref="A256:I256"/>
    <mergeCell ref="A257:J257"/>
    <mergeCell ref="C258:F258"/>
    <mergeCell ref="C259:F259"/>
    <mergeCell ref="C260:F260"/>
    <mergeCell ref="C261:F261"/>
    <mergeCell ref="C262:F262"/>
    <mergeCell ref="A263:I263"/>
    <mergeCell ref="A264:I264"/>
    <mergeCell ref="A265:J265"/>
    <mergeCell ref="C266:F266"/>
    <mergeCell ref="C267:F267"/>
    <mergeCell ref="C268:F268"/>
    <mergeCell ref="C269:F269"/>
    <mergeCell ref="C270:F270"/>
    <mergeCell ref="A271:I271"/>
    <mergeCell ref="A272:I272"/>
    <mergeCell ref="A273:J273"/>
    <mergeCell ref="C274:F274"/>
    <mergeCell ref="C275:F275"/>
    <mergeCell ref="C276:F276"/>
    <mergeCell ref="C277:F277"/>
    <mergeCell ref="C278:F278"/>
    <mergeCell ref="A279:I279"/>
    <mergeCell ref="A280:I280"/>
    <mergeCell ref="A281:J281"/>
    <mergeCell ref="C282:F282"/>
    <mergeCell ref="C283:F283"/>
    <mergeCell ref="C284:F284"/>
    <mergeCell ref="C285:F285"/>
    <mergeCell ref="C286:F286"/>
    <mergeCell ref="A287:I287"/>
    <mergeCell ref="A288:I288"/>
    <mergeCell ref="A289:J289"/>
    <mergeCell ref="C290:F290"/>
    <mergeCell ref="C291:F291"/>
    <mergeCell ref="C292:F292"/>
    <mergeCell ref="C293:F293"/>
    <mergeCell ref="C294:F294"/>
    <mergeCell ref="C295:F295"/>
    <mergeCell ref="A296:I296"/>
    <mergeCell ref="A297:I297"/>
    <mergeCell ref="A298:J298"/>
    <mergeCell ref="C299:F299"/>
    <mergeCell ref="C300:F300"/>
    <mergeCell ref="C301:F301"/>
    <mergeCell ref="C302:F302"/>
    <mergeCell ref="C303:F303"/>
    <mergeCell ref="C304:F304"/>
    <mergeCell ref="C305:F305"/>
    <mergeCell ref="C306:F306"/>
    <mergeCell ref="C307:F307"/>
    <mergeCell ref="C308:F308"/>
    <mergeCell ref="A309:I309"/>
    <mergeCell ref="A310:I310"/>
    <mergeCell ref="A311:J311"/>
    <mergeCell ref="C312:F312"/>
    <mergeCell ref="C313:F313"/>
    <mergeCell ref="C314:F314"/>
    <mergeCell ref="C315:F315"/>
    <mergeCell ref="C316:F316"/>
    <mergeCell ref="C317:F317"/>
    <mergeCell ref="C318:F318"/>
    <mergeCell ref="C319:F319"/>
    <mergeCell ref="C320:F320"/>
    <mergeCell ref="C321:F321"/>
    <mergeCell ref="C322:F322"/>
    <mergeCell ref="C323:F323"/>
    <mergeCell ref="A324:I324"/>
    <mergeCell ref="A325:I325"/>
    <mergeCell ref="A326:J326"/>
    <mergeCell ref="C327:F327"/>
    <mergeCell ref="C328:F328"/>
    <mergeCell ref="C329:F329"/>
    <mergeCell ref="C330:F330"/>
    <mergeCell ref="C331:F331"/>
    <mergeCell ref="C349:F349"/>
    <mergeCell ref="C350:F350"/>
    <mergeCell ref="C351:F351"/>
    <mergeCell ref="A352:I352"/>
    <mergeCell ref="A353:I353"/>
    <mergeCell ref="A7:J7"/>
    <mergeCell ref="H8:J8"/>
    <mergeCell ref="C341:F341"/>
    <mergeCell ref="C342:F342"/>
    <mergeCell ref="C343:F343"/>
    <mergeCell ref="C344:F344"/>
    <mergeCell ref="A345:I345"/>
    <mergeCell ref="A346:I346"/>
    <mergeCell ref="A347:J347"/>
    <mergeCell ref="C348:F348"/>
    <mergeCell ref="C332:F332"/>
    <mergeCell ref="C333:F333"/>
    <mergeCell ref="A334:I334"/>
    <mergeCell ref="A335:I335"/>
    <mergeCell ref="A336:J336"/>
    <mergeCell ref="C337:F337"/>
    <mergeCell ref="C338:F338"/>
    <mergeCell ref="C339:F339"/>
    <mergeCell ref="C340:F340"/>
  </mergeCells>
  <pageMargins left="0.51181102362204722" right="0.51181102362204722" top="0.78740157480314965" bottom="0.78740157480314965" header="0.31496062992125984" footer="0.31496062992125984"/>
  <pageSetup paperSize="9" scale="70" orientation="portrait" horizontalDpi="4294967293" verticalDpi="4294967293" r:id="rId1"/>
  <rowBreaks count="5" manualBreakCount="5">
    <brk id="66" max="16383" man="1"/>
    <brk id="137" max="16383" man="1"/>
    <brk id="203" max="16383" man="1"/>
    <brk id="273" max="16383" man="1"/>
    <brk id="3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Composição de Custo Unitário</vt:lpstr>
      <vt:lpstr>'Composição de Custo Unitário'!Area_de_impressao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Dimas</dc:creator>
  <cp:lastModifiedBy>Dimas</cp:lastModifiedBy>
  <cp:lastPrinted>2021-08-27T14:32:40Z</cp:lastPrinted>
  <dcterms:created xsi:type="dcterms:W3CDTF">2020-05-07T22:23:33Z</dcterms:created>
  <dcterms:modified xsi:type="dcterms:W3CDTF">2021-08-27T14:36:27Z</dcterms:modified>
</cp:coreProperties>
</file>