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8960" windowHeight="11325" activeTab="1"/>
  </bookViews>
  <sheets>
    <sheet name="DRENAGEM" sheetId="1" r:id="rId1"/>
    <sheet name="PLANILHA" sheetId="2" r:id="rId2"/>
    <sheet name="CPU1" sheetId="3" r:id="rId3"/>
    <sheet name="CPU2" sheetId="4" r:id="rId4"/>
    <sheet name="CPU3" sheetId="5" r:id="rId5"/>
    <sheet name="CPU4" sheetId="6" r:id="rId6"/>
    <sheet name="CPU5" sheetId="7" r:id="rId7"/>
    <sheet name="CPU6" sheetId="8" r:id="rId8"/>
    <sheet name="CPU7" sheetId="9" r:id="rId9"/>
    <sheet name="BDI" sheetId="10" r:id="rId10"/>
    <sheet name="CRONOGRAMA" sheetId="11" r:id="rId11"/>
    <sheet name="CPU-D" sheetId="12" r:id="rId12"/>
    <sheet name="COTAÇÃO" sheetId="13" r:id="rId13"/>
  </sheets>
  <definedNames>
    <definedName name="_xlnm.Print_Area" localSheetId="9">BDI!$A$1:$C$24</definedName>
    <definedName name="_xlnm.Print_Area" localSheetId="12">COTAÇÃO!$A$1:$D$27</definedName>
    <definedName name="_xlnm.Print_Area" localSheetId="2">'CPU1'!$A$1:$K$14</definedName>
    <definedName name="_xlnm.Print_Area" localSheetId="3">'CPU2'!$A$1:$N$18</definedName>
    <definedName name="_xlnm.Print_Area" localSheetId="4">'CPU3'!$A$1:$I$26</definedName>
    <definedName name="_xlnm.Print_Area" localSheetId="5">'CPU4'!$A$1:$I$23</definedName>
    <definedName name="_xlnm.Print_Area" localSheetId="6">'CPU5'!$A$1:$J$27</definedName>
    <definedName name="_xlnm.Print_Area" localSheetId="7">'CPU6'!$A$1:$O$26</definedName>
    <definedName name="_xlnm.Print_Area" localSheetId="8">'CPU7'!$A$1:$I$14</definedName>
    <definedName name="_xlnm.Print_Area" localSheetId="11">'CPU-D'!$A$1:$I$14</definedName>
    <definedName name="_xlnm.Print_Area" localSheetId="10">CRONOGRAMA!$A$1:$F$34</definedName>
    <definedName name="_xlnm.Print_Area" localSheetId="0">DRENAGEM!$A$1:$E$15</definedName>
    <definedName name="_xlnm.Print_Area" localSheetId="1">PLANILHA!$A$1:$L$49</definedName>
  </definedNames>
  <calcPr calcId="145621"/>
</workbook>
</file>

<file path=xl/calcChain.xml><?xml version="1.0" encoding="utf-8"?>
<calcChain xmlns="http://schemas.openxmlformats.org/spreadsheetml/2006/main">
  <c r="L14" i="2" l="1"/>
  <c r="F12" i="11" s="1"/>
  <c r="D14" i="11" l="1"/>
  <c r="E14" i="11"/>
  <c r="M3" i="2"/>
  <c r="M4" i="2"/>
  <c r="M5" i="2"/>
  <c r="H8" i="2" s="1"/>
  <c r="J8" i="2" s="1"/>
  <c r="L8" i="2" s="1"/>
  <c r="L11" i="2" s="1"/>
  <c r="F9" i="11" s="1"/>
  <c r="D11" i="11" s="1"/>
  <c r="M6" i="2"/>
  <c r="H9" i="2" s="1"/>
  <c r="J9" i="2" s="1"/>
  <c r="L9" i="2" s="1"/>
  <c r="M7" i="2"/>
  <c r="H10" i="2" s="1"/>
  <c r="J10" i="2" s="1"/>
  <c r="L10" i="2" s="1"/>
  <c r="M8" i="2"/>
  <c r="M9" i="2"/>
  <c r="M10" i="2"/>
  <c r="H13" i="2" s="1"/>
  <c r="M11" i="2"/>
  <c r="M12" i="2"/>
  <c r="M13" i="2"/>
  <c r="M14" i="2"/>
  <c r="H17" i="2" s="1"/>
  <c r="J17" i="2" s="1"/>
  <c r="L17" i="2" s="1"/>
  <c r="L22" i="2" s="1"/>
  <c r="F15" i="11" s="1"/>
  <c r="M15" i="2"/>
  <c r="H18" i="2" s="1"/>
  <c r="J18" i="2" s="1"/>
  <c r="L18" i="2" s="1"/>
  <c r="M16" i="2"/>
  <c r="H19" i="2" s="1"/>
  <c r="J19" i="2" s="1"/>
  <c r="L19" i="2" s="1"/>
  <c r="M17" i="2"/>
  <c r="H20" i="2" s="1"/>
  <c r="J20" i="2" s="1"/>
  <c r="L20" i="2" s="1"/>
  <c r="M18" i="2"/>
  <c r="H21" i="2" s="1"/>
  <c r="J21" i="2" s="1"/>
  <c r="L21" i="2" s="1"/>
  <c r="M19" i="2"/>
  <c r="M20" i="2"/>
  <c r="M21" i="2"/>
  <c r="H24" i="2" s="1"/>
  <c r="J24" i="2" s="1"/>
  <c r="L24" i="2" s="1"/>
  <c r="M22" i="2"/>
  <c r="H25" i="2" s="1"/>
  <c r="J25" i="2" s="1"/>
  <c r="L25" i="2" s="1"/>
  <c r="M23" i="2"/>
  <c r="H26" i="2" s="1"/>
  <c r="J26" i="2" s="1"/>
  <c r="L26" i="2" s="1"/>
  <c r="M24" i="2"/>
  <c r="M25" i="2"/>
  <c r="M26" i="2"/>
  <c r="M27" i="2"/>
  <c r="H30" i="2" s="1"/>
  <c r="J30" i="2" s="1"/>
  <c r="L30" i="2" s="1"/>
  <c r="M28" i="2"/>
  <c r="H31" i="2" s="1"/>
  <c r="J31" i="2" s="1"/>
  <c r="L31" i="2" s="1"/>
  <c r="M29" i="2"/>
  <c r="M30" i="2"/>
  <c r="H33" i="2" s="1"/>
  <c r="J33" i="2" s="1"/>
  <c r="L33" i="2" s="1"/>
  <c r="M31" i="2"/>
  <c r="H34" i="2" s="1"/>
  <c r="J34" i="2" s="1"/>
  <c r="L34" i="2" s="1"/>
  <c r="M32" i="2"/>
  <c r="H35" i="2" s="1"/>
  <c r="J35" i="2" s="1"/>
  <c r="L35" i="2" s="1"/>
  <c r="M33" i="2"/>
  <c r="M34" i="2"/>
  <c r="M35" i="2"/>
  <c r="H38" i="2" s="1"/>
  <c r="J38" i="2" s="1"/>
  <c r="L38" i="2" s="1"/>
  <c r="L42" i="2" s="1"/>
  <c r="F24" i="11" s="1"/>
  <c r="M36" i="2"/>
  <c r="H39" i="2" s="1"/>
  <c r="J39" i="2" s="1"/>
  <c r="L39" i="2" s="1"/>
  <c r="M37" i="2"/>
  <c r="H40" i="2" s="1"/>
  <c r="J40" i="2" s="1"/>
  <c r="L40" i="2" s="1"/>
  <c r="M38" i="2"/>
  <c r="H41" i="2" s="1"/>
  <c r="J41" i="2" s="1"/>
  <c r="L41" i="2" s="1"/>
  <c r="M39" i="2"/>
  <c r="M40" i="2"/>
  <c r="M41" i="2"/>
  <c r="M42" i="2"/>
  <c r="H45" i="2" s="1"/>
  <c r="J45" i="2" s="1"/>
  <c r="L45" i="2" s="1"/>
  <c r="L46" i="2" s="1"/>
  <c r="F27" i="11" s="1"/>
  <c r="E29" i="11" s="1"/>
  <c r="M43" i="2"/>
  <c r="M44" i="2"/>
  <c r="M45" i="2"/>
  <c r="M46" i="2"/>
  <c r="M47" i="2"/>
  <c r="M48" i="2"/>
  <c r="H5" i="2"/>
  <c r="J5" i="2" s="1"/>
  <c r="L5" i="2" s="1"/>
  <c r="L6" i="2" s="1"/>
  <c r="F6" i="11" s="1"/>
  <c r="D8" i="11" s="1"/>
  <c r="L36" i="2" l="1"/>
  <c r="F21" i="11" s="1"/>
  <c r="E8" i="11"/>
  <c r="L27" i="2"/>
  <c r="L48" i="2" s="1"/>
  <c r="F18" i="11"/>
  <c r="D26" i="11"/>
  <c r="E26" i="11"/>
  <c r="D17" i="11"/>
  <c r="E17" i="11"/>
  <c r="D23" i="11"/>
  <c r="E23" i="11"/>
  <c r="D20" i="11" l="1"/>
  <c r="D30" i="11" s="1"/>
  <c r="D32" i="11" s="1"/>
  <c r="E20" i="11"/>
  <c r="E30" i="11" s="1"/>
  <c r="F30" i="11"/>
  <c r="E32" i="11" l="1"/>
</calcChain>
</file>

<file path=xl/sharedStrings.xml><?xml version="1.0" encoding="utf-8"?>
<sst xmlns="http://schemas.openxmlformats.org/spreadsheetml/2006/main" count="649" uniqueCount="381">
  <si>
    <r>
      <rPr>
        <b/>
        <sz val="9"/>
        <rFont val="Arial"/>
        <family val="2"/>
      </rPr>
      <t>EXECUÇÃO DOS SERVIÇOS DE DRENAGEM SUPERFICIAL E PAVIMENTAÇÃO ASFÁLTICA DE VIAS EM GARRAFÃO DO NORTE</t>
    </r>
  </si>
  <si>
    <r>
      <rPr>
        <b/>
        <sz val="8.5"/>
        <rFont val="Arial"/>
        <family val="2"/>
      </rPr>
      <t>DADOS DE ENTRADA</t>
    </r>
  </si>
  <si>
    <r>
      <rPr>
        <b/>
        <sz val="8.5"/>
        <rFont val="Arial"/>
        <family val="2"/>
      </rPr>
      <t>Dimensões</t>
    </r>
  </si>
  <si>
    <r>
      <rPr>
        <sz val="8.5"/>
        <rFont val="Arial"/>
        <family val="2"/>
      </rPr>
      <t>Nome da via</t>
    </r>
  </si>
  <si>
    <r>
      <rPr>
        <sz val="8.5"/>
        <rFont val="Arial"/>
        <family val="2"/>
      </rPr>
      <t>Comprimento</t>
    </r>
  </si>
  <si>
    <r>
      <rPr>
        <sz val="7.5"/>
        <rFont val="Arial"/>
        <family val="2"/>
      </rPr>
      <t>Largura</t>
    </r>
  </si>
  <si>
    <r>
      <rPr>
        <sz val="7.5"/>
        <rFont val="Arial"/>
        <family val="2"/>
      </rPr>
      <t>Área</t>
    </r>
  </si>
  <si>
    <r>
      <rPr>
        <sz val="8.5"/>
        <rFont val="Arial"/>
        <family val="2"/>
      </rPr>
      <t>m</t>
    </r>
  </si>
  <si>
    <r>
      <rPr>
        <sz val="8.5"/>
        <rFont val="Arial"/>
        <family val="2"/>
      </rPr>
      <t>km</t>
    </r>
  </si>
  <si>
    <r>
      <rPr>
        <sz val="7.5"/>
        <rFont val="Arial"/>
        <family val="2"/>
      </rPr>
      <t>m</t>
    </r>
  </si>
  <si>
    <r>
      <rPr>
        <sz val="7.5"/>
        <rFont val="Arial"/>
        <family val="2"/>
      </rPr>
      <t>m²</t>
    </r>
  </si>
  <si>
    <r>
      <rPr>
        <sz val="8.5"/>
        <rFont val="Arial"/>
        <family val="2"/>
      </rPr>
      <t>TRAVESSA LUIZ EDUARDO MAGALHÃES</t>
    </r>
  </si>
  <si>
    <r>
      <rPr>
        <sz val="8.5"/>
        <rFont val="Arial"/>
        <family val="2"/>
      </rPr>
      <t>TRAVESSA ARTHUR BERNADEZ</t>
    </r>
  </si>
  <si>
    <r>
      <rPr>
        <b/>
        <sz val="8.5"/>
        <rFont val="Arial"/>
        <family val="2"/>
      </rPr>
      <t>Distância Média de Transporte (DMT)</t>
    </r>
  </si>
  <si>
    <r>
      <rPr>
        <sz val="8.5"/>
        <rFont val="Arial"/>
        <family val="2"/>
      </rPr>
      <t>VIAS</t>
    </r>
  </si>
  <si>
    <r>
      <rPr>
        <sz val="7.5"/>
        <rFont val="Arial"/>
        <family val="2"/>
      </rPr>
      <t>Jazida aterro</t>
    </r>
  </si>
  <si>
    <r>
      <rPr>
        <sz val="8.5"/>
        <rFont val="Arial"/>
        <family val="2"/>
      </rPr>
      <t>JAZIDA</t>
    </r>
  </si>
  <si>
    <r>
      <rPr>
        <sz val="8.5"/>
        <rFont val="Arial"/>
        <family val="2"/>
      </rPr>
      <t>BOTA FORA</t>
    </r>
  </si>
  <si>
    <r>
      <rPr>
        <sz val="8.5"/>
        <rFont val="Arial"/>
        <family val="2"/>
      </rPr>
      <t>USINA DE ASFALTO</t>
    </r>
  </si>
  <si>
    <r>
      <rPr>
        <b/>
        <sz val="5.5"/>
        <rFont val="Calibri"/>
        <family val="2"/>
      </rPr>
      <t xml:space="preserve">SINAPI DEZ/2021
</t>
    </r>
    <r>
      <rPr>
        <b/>
        <sz val="7"/>
        <rFont val="Arial"/>
        <family val="2"/>
      </rPr>
      <t xml:space="preserve">PLANILHA ORÇAMENTÁRIA DESONERADA - BDI        26,14%                  </t>
    </r>
    <r>
      <rPr>
        <b/>
        <vertAlign val="superscript"/>
        <sz val="5.5"/>
        <rFont val="Calibri"/>
        <family val="2"/>
      </rPr>
      <t>Referencia:  SICRO JUL/2021</t>
    </r>
  </si>
  <si>
    <r>
      <rPr>
        <b/>
        <sz val="5.5"/>
        <rFont val="Calibri"/>
        <family val="2"/>
      </rPr>
      <t>SEDOP SET/2021</t>
    </r>
  </si>
  <si>
    <r>
      <rPr>
        <b/>
        <sz val="5"/>
        <rFont val="Arial"/>
        <family val="2"/>
      </rPr>
      <t>Fonte</t>
    </r>
  </si>
  <si>
    <r>
      <rPr>
        <b/>
        <sz val="5"/>
        <rFont val="Arial"/>
        <family val="2"/>
      </rPr>
      <t>Item</t>
    </r>
  </si>
  <si>
    <r>
      <rPr>
        <b/>
        <sz val="5"/>
        <rFont val="Arial"/>
        <family val="2"/>
      </rPr>
      <t>Código</t>
    </r>
  </si>
  <si>
    <r>
      <rPr>
        <b/>
        <sz val="5"/>
        <rFont val="Arial"/>
        <family val="2"/>
      </rPr>
      <t>Descrição</t>
    </r>
  </si>
  <si>
    <r>
      <rPr>
        <b/>
        <sz val="5"/>
        <rFont val="Arial"/>
        <family val="2"/>
      </rPr>
      <t>Unidade</t>
    </r>
  </si>
  <si>
    <r>
      <rPr>
        <b/>
        <sz val="5"/>
        <rFont val="Arial"/>
        <family val="2"/>
      </rPr>
      <t>Quantidade</t>
    </r>
  </si>
  <si>
    <r>
      <rPr>
        <b/>
        <sz val="5"/>
        <rFont val="Arial"/>
        <family val="2"/>
      </rPr>
      <t>Custo Unitário (sem BDI) (R$)</t>
    </r>
  </si>
  <si>
    <r>
      <rPr>
        <b/>
        <sz val="5"/>
        <rFont val="Arial"/>
        <family val="2"/>
      </rPr>
      <t>Preço Unitário (com BDI) (R$)</t>
    </r>
  </si>
  <si>
    <r>
      <rPr>
        <b/>
        <sz val="5"/>
        <rFont val="Arial"/>
        <family val="2"/>
      </rPr>
      <t>Preço Total (R$)</t>
    </r>
  </si>
  <si>
    <r>
      <rPr>
        <b/>
        <sz val="5"/>
        <rFont val="Arial"/>
        <family val="2"/>
      </rPr>
      <t>ADMINISTRAÇÃO LOCAL</t>
    </r>
  </si>
  <si>
    <r>
      <rPr>
        <sz val="5"/>
        <rFont val="Arial"/>
        <family val="2"/>
      </rPr>
      <t>CPU</t>
    </r>
  </si>
  <si>
    <r>
      <rPr>
        <sz val="5"/>
        <rFont val="Arial"/>
        <family val="2"/>
      </rPr>
      <t>1.1</t>
    </r>
  </si>
  <si>
    <r>
      <rPr>
        <sz val="5"/>
        <rFont val="Arial"/>
        <family val="2"/>
      </rPr>
      <t>ADMINISTRAÇÃO LOCAL DA OBRA PARA  REGIONAL</t>
    </r>
  </si>
  <si>
    <r>
      <rPr>
        <sz val="5"/>
        <rFont val="Arial"/>
        <family val="2"/>
      </rPr>
      <t>UND</t>
    </r>
  </si>
  <si>
    <r>
      <rPr>
        <sz val="5"/>
        <rFont val="Arial"/>
        <family val="2"/>
      </rPr>
      <t>R$          37.085,84</t>
    </r>
  </si>
  <si>
    <r>
      <rPr>
        <sz val="5"/>
        <rFont val="Arial"/>
        <family val="2"/>
      </rPr>
      <t>R$</t>
    </r>
  </si>
  <si>
    <r>
      <rPr>
        <b/>
        <sz val="5"/>
        <rFont val="Arial"/>
        <family val="2"/>
      </rPr>
      <t>TOTAL DO ITEM 01</t>
    </r>
  </si>
  <si>
    <r>
      <rPr>
        <b/>
        <sz val="5"/>
        <rFont val="Arial"/>
        <family val="2"/>
      </rPr>
      <t>R$</t>
    </r>
  </si>
  <si>
    <r>
      <rPr>
        <b/>
        <sz val="5"/>
        <rFont val="Arial"/>
        <family val="2"/>
      </rPr>
      <t>SERVIÇOS PRELIMINARES</t>
    </r>
  </si>
  <si>
    <r>
      <rPr>
        <sz val="5"/>
        <rFont val="Arial"/>
        <family val="2"/>
      </rPr>
      <t>SEDOP</t>
    </r>
  </si>
  <si>
    <r>
      <rPr>
        <sz val="5"/>
        <rFont val="Arial"/>
        <family val="2"/>
      </rPr>
      <t>2.1</t>
    </r>
  </si>
  <si>
    <r>
      <rPr>
        <sz val="5"/>
        <rFont val="Arial"/>
        <family val="2"/>
      </rPr>
      <t xml:space="preserve">PLACA DE OBRA EM LONA COM PLOTAGEM DE
</t>
    </r>
    <r>
      <rPr>
        <sz val="5"/>
        <rFont val="Arial"/>
        <family val="2"/>
      </rPr>
      <t>GRÁFICA</t>
    </r>
  </si>
  <si>
    <r>
      <rPr>
        <sz val="5"/>
        <rFont val="Arial"/>
        <family val="2"/>
      </rPr>
      <t>M2</t>
    </r>
  </si>
  <si>
    <r>
      <rPr>
        <sz val="5"/>
        <rFont val="Arial"/>
        <family val="2"/>
      </rPr>
      <t>R$              174,54</t>
    </r>
  </si>
  <si>
    <r>
      <rPr>
        <sz val="5"/>
        <rFont val="Arial"/>
        <family val="2"/>
      </rPr>
      <t>SINAPI</t>
    </r>
  </si>
  <si>
    <r>
      <rPr>
        <sz val="5"/>
        <rFont val="Arial"/>
        <family val="2"/>
      </rPr>
      <t>2.2</t>
    </r>
  </si>
  <si>
    <r>
      <rPr>
        <sz val="5"/>
        <rFont val="Arial"/>
        <family val="2"/>
      </rPr>
      <t xml:space="preserve">EXECUÇÃO DE DEPOSITO EM CANTEIRO DE OBRA EM CHAPA DE
</t>
    </r>
    <r>
      <rPr>
        <sz val="5"/>
        <rFont val="Arial"/>
        <family val="2"/>
      </rPr>
      <t>MADEIRA COMPENSADA, NÃO INCLUSO MIBILIARIO</t>
    </r>
  </si>
  <si>
    <r>
      <rPr>
        <sz val="5"/>
        <rFont val="Arial"/>
        <family val="2"/>
      </rPr>
      <t>R$              748,53</t>
    </r>
  </si>
  <si>
    <r>
      <rPr>
        <sz val="5"/>
        <rFont val="Arial"/>
        <family val="2"/>
      </rPr>
      <t>2.3</t>
    </r>
  </si>
  <si>
    <r>
      <rPr>
        <sz val="5"/>
        <rFont val="Arial"/>
        <family val="2"/>
      </rPr>
      <t>LOCAÇÃO DE PAVIMENTAÇÃO. AF_10/2018</t>
    </r>
  </si>
  <si>
    <r>
      <rPr>
        <sz val="5"/>
        <rFont val="Arial"/>
        <family val="2"/>
      </rPr>
      <t>M</t>
    </r>
  </si>
  <si>
    <r>
      <rPr>
        <sz val="5"/>
        <rFont val="Arial"/>
        <family val="2"/>
      </rPr>
      <t>R$                  0,30</t>
    </r>
  </si>
  <si>
    <r>
      <rPr>
        <b/>
        <sz val="5"/>
        <rFont val="Arial"/>
        <family val="2"/>
      </rPr>
      <t>TOTAL DO ITEM 02</t>
    </r>
  </si>
  <si>
    <r>
      <rPr>
        <b/>
        <sz val="5"/>
        <rFont val="Arial"/>
        <family val="2"/>
      </rPr>
      <t>MOBILIZAÇÃO E DESMOBILIZAÇÃO</t>
    </r>
  </si>
  <si>
    <r>
      <rPr>
        <sz val="5"/>
        <rFont val="Arial"/>
        <family val="2"/>
      </rPr>
      <t>3.1</t>
    </r>
  </si>
  <si>
    <r>
      <rPr>
        <sz val="5"/>
        <rFont val="Arial"/>
        <family val="2"/>
      </rPr>
      <t>MOBILIZAÇÃO E DESMOBILIZAÇÃO  DA OBRA</t>
    </r>
  </si>
  <si>
    <r>
      <rPr>
        <sz val="5"/>
        <rFont val="Arial"/>
        <family val="2"/>
      </rPr>
      <t>R$          11.500,00</t>
    </r>
  </si>
  <si>
    <r>
      <rPr>
        <sz val="5"/>
        <rFont val="Arial"/>
        <family val="2"/>
      </rPr>
      <t>R$           14.505,93</t>
    </r>
  </si>
  <si>
    <r>
      <rPr>
        <b/>
        <sz val="5"/>
        <rFont val="Arial"/>
        <family val="2"/>
      </rPr>
      <t>TOTAL DO ITEM 03</t>
    </r>
  </si>
  <si>
    <r>
      <rPr>
        <b/>
        <sz val="5"/>
        <rFont val="Arial"/>
        <family val="2"/>
      </rPr>
      <t>MOVIMENTAÇÃO DE TERRA</t>
    </r>
  </si>
  <si>
    <r>
      <rPr>
        <b/>
        <sz val="5"/>
        <rFont val="Arial"/>
        <family val="2"/>
      </rPr>
      <t>4.1                               REGULARIZAÇÃO DE BASE</t>
    </r>
  </si>
  <si>
    <r>
      <rPr>
        <sz val="5"/>
        <rFont val="Arial"/>
        <family val="2"/>
      </rPr>
      <t>4.1.1</t>
    </r>
  </si>
  <si>
    <r>
      <rPr>
        <sz val="5"/>
        <rFont val="Arial"/>
        <family val="2"/>
      </rPr>
      <t xml:space="preserve">LIMPEZA MECANIZADA DE CAMADA VEGETAL, VEGETAÇÃO E PEQUENAS ÁRVORES (DIÂMETRO DE TRONCO MENOR QUE 0,20
</t>
    </r>
    <r>
      <rPr>
        <sz val="5"/>
        <rFont val="Arial"/>
        <family val="2"/>
      </rPr>
      <t>M), COM TRATOR DE ESTEIRAS.AF_05/2018</t>
    </r>
  </si>
  <si>
    <r>
      <rPr>
        <sz val="5"/>
        <rFont val="Arial"/>
        <family val="2"/>
      </rPr>
      <t>M²</t>
    </r>
  </si>
  <si>
    <r>
      <rPr>
        <sz val="5"/>
        <rFont val="Arial"/>
        <family val="2"/>
      </rPr>
      <t>R$                  0,32</t>
    </r>
  </si>
  <si>
    <r>
      <rPr>
        <sz val="5"/>
        <rFont val="Arial"/>
        <family val="2"/>
      </rPr>
      <t>4.1.2</t>
    </r>
  </si>
  <si>
    <r>
      <rPr>
        <sz val="5"/>
        <rFont val="Arial"/>
        <family val="2"/>
      </rPr>
      <t>REGULARIZAÇÃO E COMPACTAÇÃO DE SUBLEITO DE SOLO PREDOMINANTEMENTE ARENOSO. AF_11/2019</t>
    </r>
  </si>
  <si>
    <r>
      <rPr>
        <sz val="5"/>
        <rFont val="Arial"/>
        <family val="2"/>
      </rPr>
      <t>R$                  1,02</t>
    </r>
  </si>
  <si>
    <r>
      <rPr>
        <sz val="5"/>
        <rFont val="Arial"/>
        <family val="2"/>
      </rPr>
      <t>4.1.3</t>
    </r>
  </si>
  <si>
    <r>
      <rPr>
        <sz val="5"/>
        <rFont val="Arial"/>
        <family val="2"/>
      </rPr>
      <t>ESCAVAÇÃO HORIZONTAL, INCLUINDO CARGA E DESCARGA EM SOLO DE 1A CATEGORIA COM TRATOR DE ESTEIRAS (100HP/LÂMINA: 2,19M3). AF_07/2020</t>
    </r>
  </si>
  <si>
    <r>
      <rPr>
        <sz val="5"/>
        <rFont val="Arial"/>
        <family val="2"/>
      </rPr>
      <t>M³</t>
    </r>
  </si>
  <si>
    <r>
      <rPr>
        <sz val="5"/>
        <rFont val="Arial"/>
        <family val="2"/>
      </rPr>
      <t>R$                11,41</t>
    </r>
  </si>
  <si>
    <r>
      <rPr>
        <sz val="5"/>
        <rFont val="Arial"/>
        <family val="2"/>
      </rPr>
      <t>4.1.4</t>
    </r>
  </si>
  <si>
    <r>
      <rPr>
        <sz val="5"/>
        <rFont val="Arial"/>
        <family val="2"/>
      </rPr>
      <t xml:space="preserve">TRANSPORTE COM CAMINHÃO BASCULANTE DE 6 M³, EM VIA
</t>
    </r>
    <r>
      <rPr>
        <sz val="5"/>
        <rFont val="Arial"/>
        <family val="2"/>
      </rPr>
      <t>URBANA EM LEITO NATURAL (UNIDADE: M3XKM). AF_07/2020</t>
    </r>
  </si>
  <si>
    <r>
      <rPr>
        <sz val="5"/>
        <rFont val="Arial"/>
        <family val="2"/>
      </rPr>
      <t>M³XKM</t>
    </r>
  </si>
  <si>
    <r>
      <rPr>
        <sz val="5"/>
        <rFont val="Arial"/>
        <family val="2"/>
      </rPr>
      <t>R$                  3,21</t>
    </r>
  </si>
  <si>
    <r>
      <rPr>
        <sz val="5"/>
        <rFont val="Arial"/>
        <family val="2"/>
      </rPr>
      <t>4.1.5</t>
    </r>
  </si>
  <si>
    <r>
      <rPr>
        <sz val="5"/>
        <rFont val="Arial"/>
        <family val="2"/>
      </rPr>
      <t>EXECUÇÃO E COMPACTAÇÃO DE BASE E OU SUB BASE PARA PAVIMENTAÇÃO DE SOLOS DE COMPORTAMENTO LATERÍTICO (ARENOSO) - EXCLUSIVE SOLO, ESCAVAÇÃO, CARGA E TRANSPORTE. AF_11/2019</t>
    </r>
  </si>
  <si>
    <r>
      <rPr>
        <sz val="5"/>
        <rFont val="Arial"/>
        <family val="2"/>
      </rPr>
      <t>R$                10,23</t>
    </r>
  </si>
  <si>
    <r>
      <rPr>
        <b/>
        <sz val="5"/>
        <rFont val="Arial"/>
        <family val="2"/>
      </rPr>
      <t>TOTAL DO ITEM 04</t>
    </r>
  </si>
  <si>
    <r>
      <rPr>
        <b/>
        <sz val="5"/>
        <rFont val="Arial"/>
        <family val="2"/>
      </rPr>
      <t>DRENAGEM SUPERFICIAL</t>
    </r>
  </si>
  <si>
    <r>
      <rPr>
        <sz val="5"/>
        <rFont val="Arial"/>
        <family val="2"/>
      </rPr>
      <t>5.1</t>
    </r>
  </si>
  <si>
    <r>
      <rPr>
        <sz val="5"/>
        <rFont val="Arial"/>
        <family val="2"/>
      </rPr>
      <t xml:space="preserve">ASSENTAMENTO DE GUIA (MEIO-FIO) EM TRECHO RETO, CONFECCIONADA EM CONCRETO PRÉ-FABRICADO, DIMENSÕES 100X15X13X30 CM (COMPRIMENTO X BASE INFERIOR X BASE SUPERIOR X ALTURA), PARA VIAS URBANAS (USO VIÁRIO).
</t>
    </r>
    <r>
      <rPr>
        <sz val="5"/>
        <rFont val="Arial"/>
        <family val="2"/>
      </rPr>
      <t>AF_06/2016</t>
    </r>
  </si>
  <si>
    <r>
      <rPr>
        <sz val="5"/>
        <rFont val="Arial"/>
        <family val="2"/>
      </rPr>
      <t>R$                51,16</t>
    </r>
  </si>
  <si>
    <r>
      <rPr>
        <sz val="5"/>
        <rFont val="Arial"/>
        <family val="2"/>
      </rPr>
      <t>5.2</t>
    </r>
  </si>
  <si>
    <r>
      <rPr>
        <sz val="5"/>
        <rFont val="Arial"/>
        <family val="2"/>
      </rPr>
      <t>EXECUÇÃO DE SARJETA DE CONCRETO USINADO, MOLDADA IN LOCO EM TRECHO CURVO, 45 CM BASE X 15 CM ALTURA. AF_06/2016</t>
    </r>
  </si>
  <si>
    <r>
      <rPr>
        <sz val="5"/>
        <rFont val="Arial"/>
        <family val="2"/>
      </rPr>
      <t>R$                75,23</t>
    </r>
  </si>
  <si>
    <r>
      <rPr>
        <sz val="5"/>
        <rFont val="Arial"/>
        <family val="2"/>
      </rPr>
      <t>5.3</t>
    </r>
  </si>
  <si>
    <r>
      <rPr>
        <sz val="5"/>
        <rFont val="Arial"/>
        <family val="2"/>
      </rPr>
      <t xml:space="preserve">EXECUÇÃO DE SARJETÃO DE CONCRETO USINADO, MOLDADA IN LOCO EM TRECHO RETO, 100 CM BASE X 20 CM ALTURA.
</t>
    </r>
    <r>
      <rPr>
        <sz val="5"/>
        <rFont val="Arial"/>
        <family val="2"/>
      </rPr>
      <t>AF_06/2016</t>
    </r>
  </si>
  <si>
    <r>
      <rPr>
        <sz val="5"/>
        <rFont val="Arial"/>
        <family val="2"/>
      </rPr>
      <t>R$              160,48</t>
    </r>
  </si>
  <si>
    <r>
      <rPr>
        <b/>
        <sz val="5"/>
        <rFont val="Arial"/>
        <family val="2"/>
      </rPr>
      <t>TOTAL DO ITEM 05</t>
    </r>
  </si>
  <si>
    <r>
      <rPr>
        <b/>
        <sz val="5"/>
        <rFont val="Arial"/>
        <family val="2"/>
      </rPr>
      <t>URBANISMO DO PASSEIO</t>
    </r>
  </si>
  <si>
    <r>
      <rPr>
        <b/>
        <sz val="5"/>
        <rFont val="Arial"/>
        <family val="2"/>
      </rPr>
      <t>6.1                               CALÇADA</t>
    </r>
  </si>
  <si>
    <r>
      <rPr>
        <sz val="5"/>
        <rFont val="Arial"/>
        <family val="2"/>
      </rPr>
      <t>6.1.1</t>
    </r>
  </si>
  <si>
    <r>
      <rPr>
        <sz val="5"/>
        <rFont val="Arial"/>
        <family val="2"/>
      </rPr>
      <t>ATERRO MANUAL DE VALAS COM AREIA PARA ATERRO E COMPACTAÇÃO MECANIZADA. AF_05/2016</t>
    </r>
  </si>
  <si>
    <r>
      <rPr>
        <sz val="5"/>
        <rFont val="Arial"/>
        <family val="2"/>
      </rPr>
      <t>R$                92,32</t>
    </r>
  </si>
  <si>
    <r>
      <rPr>
        <sz val="5"/>
        <rFont val="Arial"/>
        <family val="2"/>
      </rPr>
      <t>6.1.2</t>
    </r>
  </si>
  <si>
    <r>
      <rPr>
        <sz val="5"/>
        <rFont val="Arial"/>
        <family val="2"/>
      </rPr>
      <t>EXECUÇÃO DE PASSEIO (CALÇADA) OU PISO DE CONCRETO COM CONCRETO MOLDADO IN LOCO, FEITO EM OBRA, ACABAMENTO CONVENCIONAL, ESPESSURA 6 CM, ARMADO. AF_07/2016</t>
    </r>
  </si>
  <si>
    <r>
      <rPr>
        <sz val="5"/>
        <rFont val="Arial"/>
        <family val="2"/>
      </rPr>
      <t>R$                89,01</t>
    </r>
  </si>
  <si>
    <r>
      <rPr>
        <b/>
        <sz val="5"/>
        <rFont val="Arial"/>
        <family val="2"/>
      </rPr>
      <t>6.2                               TENTO</t>
    </r>
  </si>
  <si>
    <r>
      <rPr>
        <sz val="5"/>
        <rFont val="Arial"/>
        <family val="2"/>
      </rPr>
      <t>6.2.1</t>
    </r>
  </si>
  <si>
    <r>
      <rPr>
        <sz val="5"/>
        <rFont val="Arial"/>
        <family val="2"/>
      </rPr>
      <t>ESCAVAÇÃO MANUAL DE VALA COM PROFUNDIDADE MENOR OU IGUAL A 1,30 M. AF_02/2021</t>
    </r>
  </si>
  <si>
    <r>
      <rPr>
        <sz val="5"/>
        <rFont val="Arial"/>
        <family val="2"/>
      </rPr>
      <t>R$                67,60</t>
    </r>
  </si>
  <si>
    <r>
      <rPr>
        <sz val="5"/>
        <rFont val="Arial"/>
        <family val="2"/>
      </rPr>
      <t>6.2.2</t>
    </r>
  </si>
  <si>
    <r>
      <rPr>
        <sz val="5"/>
        <rFont val="Arial"/>
        <family val="2"/>
      </rPr>
      <t>FABRICAÇÃO, MONTAGEM E DESMONTAGEM DE FÔRMA PARA VIGA BALDRAME, EM MADEIRA SERRADA, E=25 MM, 2 UTILIZAÇÕES. AF_06/2017</t>
    </r>
  </si>
  <si>
    <r>
      <rPr>
        <sz val="5"/>
        <rFont val="Arial"/>
        <family val="2"/>
      </rPr>
      <t>6.2.3</t>
    </r>
  </si>
  <si>
    <r>
      <rPr>
        <sz val="5"/>
        <rFont val="Arial"/>
        <family val="2"/>
      </rPr>
      <t xml:space="preserve">CONCRETO FCK = 15MPA, TRAÇO 1:3,4:3,5 (EM MASSA SECA DE CIMENTO/ AREIA MÉDIA/ BRITA 1) - PREPARO MECÂNICO COM
</t>
    </r>
    <r>
      <rPr>
        <sz val="5"/>
        <rFont val="Arial"/>
        <family val="2"/>
      </rPr>
      <t>BETONEIRA 400 L. AF_05/2021</t>
    </r>
  </si>
  <si>
    <r>
      <rPr>
        <b/>
        <sz val="5"/>
        <rFont val="Arial"/>
        <family val="2"/>
      </rPr>
      <t>PAVIMENTAÇÃO</t>
    </r>
  </si>
  <si>
    <r>
      <rPr>
        <sz val="5"/>
        <rFont val="Arial"/>
        <family val="2"/>
      </rPr>
      <t>7.1</t>
    </r>
  </si>
  <si>
    <r>
      <rPr>
        <sz val="5"/>
        <rFont val="Arial"/>
        <family val="2"/>
      </rPr>
      <t>EXECUÇÃO DE IMPRIMAÇÃO DE BASE PARA PAVIMENTAÇÃO</t>
    </r>
  </si>
  <si>
    <r>
      <rPr>
        <sz val="5"/>
        <rFont val="Arial"/>
        <family val="2"/>
      </rPr>
      <t>R$                  5,38</t>
    </r>
  </si>
  <si>
    <r>
      <rPr>
        <sz val="5"/>
        <rFont val="Arial"/>
        <family val="2"/>
      </rPr>
      <t>7.2</t>
    </r>
  </si>
  <si>
    <r>
      <rPr>
        <sz val="5"/>
        <rFont val="Arial"/>
        <family val="2"/>
      </rPr>
      <t xml:space="preserve">EXECUÇÃO DE PINTURA DE LIGAÇÃO COM EMULSÃO ASFÁLTICA
</t>
    </r>
    <r>
      <rPr>
        <sz val="5"/>
        <rFont val="Arial"/>
        <family val="2"/>
      </rPr>
      <t>RR-2C. AF_11/2019</t>
    </r>
  </si>
  <si>
    <r>
      <rPr>
        <sz val="5"/>
        <rFont val="Arial"/>
        <family val="2"/>
      </rPr>
      <t>R$                  2,66</t>
    </r>
  </si>
  <si>
    <r>
      <rPr>
        <sz val="5"/>
        <rFont val="Arial"/>
        <family val="2"/>
      </rPr>
      <t>7.3</t>
    </r>
  </si>
  <si>
    <r>
      <rPr>
        <sz val="5"/>
        <rFont val="Arial"/>
        <family val="2"/>
      </rPr>
      <t xml:space="preserve">TRANSPORTE COM CAMINHÃO BASCULANTE DE 18 M³, EM VIA URBANA PAVIMENTADA, ADICIONAL PARA DMT EXCEDENTE A 30
</t>
    </r>
    <r>
      <rPr>
        <sz val="5"/>
        <rFont val="Arial"/>
        <family val="2"/>
      </rPr>
      <t>KM (UNIDADE: M3XKM). AF_07/2020</t>
    </r>
  </si>
  <si>
    <r>
      <rPr>
        <sz val="5"/>
        <rFont val="Arial"/>
        <family val="2"/>
      </rPr>
      <t>M3XKM</t>
    </r>
  </si>
  <si>
    <r>
      <rPr>
        <sz val="5"/>
        <rFont val="Arial"/>
        <family val="2"/>
      </rPr>
      <t>R$                  0,65</t>
    </r>
  </si>
  <si>
    <r>
      <rPr>
        <sz val="5"/>
        <rFont val="Arial"/>
        <family val="2"/>
      </rPr>
      <t>7.4</t>
    </r>
  </si>
  <si>
    <r>
      <rPr>
        <sz val="5"/>
        <rFont val="Arial"/>
        <family val="2"/>
      </rPr>
      <t xml:space="preserve">CONSTRUÇÃO DE PAVIMENTO COM APLICAÇÃO DE CONCRETO BETUMINOSO USINADO A QUENTE (CBUQ), CAMADA DE ROLAMENTO, COM ESPESSURA DE 3,5 CM - EXCLUSIVE
</t>
    </r>
    <r>
      <rPr>
        <sz val="5"/>
        <rFont val="Arial"/>
        <family val="2"/>
      </rPr>
      <t>TRANSPORTE. AF_03/2017</t>
    </r>
  </si>
  <si>
    <r>
      <rPr>
        <sz val="5"/>
        <rFont val="Arial"/>
        <family val="2"/>
      </rPr>
      <t>M3</t>
    </r>
  </si>
  <si>
    <r>
      <rPr>
        <sz val="5"/>
        <rFont val="Arial"/>
        <family val="2"/>
      </rPr>
      <t>R$            1.276,74</t>
    </r>
  </si>
  <si>
    <r>
      <rPr>
        <b/>
        <sz val="5"/>
        <rFont val="Arial"/>
        <family val="2"/>
      </rPr>
      <t>SINALIZAÇÃO VIÁRIA</t>
    </r>
  </si>
  <si>
    <r>
      <rPr>
        <sz val="5"/>
        <rFont val="Arial"/>
        <family val="2"/>
      </rPr>
      <t>8.1</t>
    </r>
  </si>
  <si>
    <r>
      <rPr>
        <sz val="5"/>
        <rFont val="Arial"/>
        <family val="2"/>
      </rPr>
      <t xml:space="preserve">PINTURA DE EIXO VIÁRIO SOBRE ASFALTO COM TINTA RETRORREFLETIVA A BASE DE RESINA ACRÍLICA COM MICROESFERAS DE VIDRO, APLICAÇÃO MECÂNICA COM
</t>
    </r>
    <r>
      <rPr>
        <sz val="5"/>
        <rFont val="Arial"/>
        <family val="2"/>
      </rPr>
      <t>DEMARCADORA AUTOPROPELIDA. AF_05/2021</t>
    </r>
  </si>
  <si>
    <r>
      <rPr>
        <sz val="5"/>
        <rFont val="Arial"/>
        <family val="2"/>
      </rPr>
      <t>R$                  3,70</t>
    </r>
  </si>
  <si>
    <r>
      <rPr>
        <sz val="5.5"/>
        <rFont val="Trebuchet MS"/>
        <family val="2"/>
      </rPr>
      <t>Assinado de forma</t>
    </r>
  </si>
  <si>
    <r>
      <rPr>
        <sz val="5.5"/>
        <rFont val="Trebuchet MS"/>
        <family val="2"/>
      </rPr>
      <t>digital por ALAN DA</t>
    </r>
  </si>
  <si>
    <r>
      <rPr>
        <sz val="5.5"/>
        <rFont val="Trebuchet MS"/>
        <family val="2"/>
      </rPr>
      <t>SILVA</t>
    </r>
  </si>
  <si>
    <r>
      <rPr>
        <b/>
        <sz val="6"/>
        <rFont val="Calibri"/>
        <family val="2"/>
      </rPr>
      <t>TOTAL GERAL</t>
    </r>
  </si>
  <si>
    <r>
      <rPr>
        <b/>
        <sz val="6"/>
        <rFont val="Calibri"/>
        <family val="2"/>
      </rPr>
      <t>R$</t>
    </r>
  </si>
  <si>
    <r>
      <rPr>
        <b/>
        <sz val="9"/>
        <rFont val="Times New Roman"/>
        <family val="1"/>
      </rPr>
      <t>EXECUÇÃO DOS SERVIÇOS DE DRENAGEM SUPERFICIAL E PAVIMENTAÇÃO ASFÁLTICA DE VIAS EM GARRAFÃO DO NORTE</t>
    </r>
  </si>
  <si>
    <r>
      <rPr>
        <b/>
        <sz val="8.5"/>
        <rFont val="Arial"/>
        <family val="2"/>
      </rPr>
      <t>1        ADMINISTRAÇÃO LOCAL</t>
    </r>
  </si>
  <si>
    <r>
      <rPr>
        <b/>
        <sz val="8.5"/>
        <rFont val="Arial"/>
        <family val="2"/>
      </rPr>
      <t>COMPOSIÇÃO</t>
    </r>
  </si>
  <si>
    <r>
      <rPr>
        <b/>
        <sz val="8.5"/>
        <rFont val="Arial"/>
        <family val="2"/>
      </rPr>
      <t>FONTE</t>
    </r>
  </si>
  <si>
    <r>
      <rPr>
        <b/>
        <sz val="8.5"/>
        <rFont val="Arial"/>
        <family val="2"/>
      </rPr>
      <t>CÓDIGO</t>
    </r>
  </si>
  <si>
    <r>
      <rPr>
        <b/>
        <sz val="8.5"/>
        <rFont val="Arial"/>
        <family val="2"/>
      </rPr>
      <t>DESCRIÇÃO</t>
    </r>
  </si>
  <si>
    <r>
      <rPr>
        <b/>
        <sz val="8.5"/>
        <rFont val="Arial"/>
        <family val="2"/>
      </rPr>
      <t>UND.</t>
    </r>
  </si>
  <si>
    <r>
      <rPr>
        <b/>
        <sz val="8.5"/>
        <rFont val="Arial"/>
        <family val="2"/>
      </rPr>
      <t>QUANT.</t>
    </r>
  </si>
  <si>
    <r>
      <rPr>
        <b/>
        <sz val="8.5"/>
        <rFont val="Arial"/>
        <family val="2"/>
      </rPr>
      <t>PREÇO (R$)</t>
    </r>
  </si>
  <si>
    <r>
      <rPr>
        <b/>
        <sz val="8.5"/>
        <rFont val="Arial"/>
        <family val="2"/>
      </rPr>
      <t>UNITÁRIO</t>
    </r>
  </si>
  <si>
    <r>
      <rPr>
        <b/>
        <sz val="8.5"/>
        <rFont val="Arial"/>
        <family val="2"/>
      </rPr>
      <t>TOTAL</t>
    </r>
  </si>
  <si>
    <r>
      <rPr>
        <sz val="8.5"/>
        <rFont val="Arial"/>
        <family val="2"/>
      </rPr>
      <t>SINAPI</t>
    </r>
  </si>
  <si>
    <r>
      <rPr>
        <sz val="8.5"/>
        <rFont val="Arial"/>
        <family val="2"/>
      </rPr>
      <t>ENGENHEIRO CIVIL DE OBRA PLENO COM</t>
    </r>
  </si>
  <si>
    <r>
      <rPr>
        <sz val="8.5"/>
        <rFont val="Arial"/>
        <family val="2"/>
      </rPr>
      <t>H</t>
    </r>
  </si>
  <si>
    <r>
      <rPr>
        <sz val="8.5"/>
        <rFont val="Arial"/>
        <family val="2"/>
      </rPr>
      <t>R$</t>
    </r>
  </si>
  <si>
    <r>
      <rPr>
        <sz val="8.5"/>
        <rFont val="Arial"/>
        <family val="2"/>
      </rPr>
      <t>ENCARREGADO GERAL COM ENCARGOS</t>
    </r>
  </si>
  <si>
    <r>
      <rPr>
        <sz val="8.5"/>
        <rFont val="Arial"/>
        <family val="2"/>
      </rPr>
      <t>VIGIA NOTURNO COM ENCARGOS</t>
    </r>
  </si>
  <si>
    <r>
      <rPr>
        <b/>
        <sz val="8.5"/>
        <rFont val="Arial"/>
        <family val="2"/>
      </rPr>
      <t>R$</t>
    </r>
  </si>
  <si>
    <r>
      <rPr>
        <b/>
        <sz val="8.5"/>
        <rFont val="Arial"/>
        <family val="2"/>
      </rPr>
      <t>MEMÓRIA DE CÁLCULO</t>
    </r>
  </si>
  <si>
    <r>
      <rPr>
        <sz val="8.5"/>
        <rFont val="Arial"/>
        <family val="2"/>
      </rPr>
      <t>Ref.</t>
    </r>
  </si>
  <si>
    <r>
      <rPr>
        <sz val="8.5"/>
        <rFont val="Arial"/>
        <family val="2"/>
      </rPr>
      <t>h/dia</t>
    </r>
  </si>
  <si>
    <r>
      <rPr>
        <sz val="8.5"/>
        <rFont val="Arial"/>
        <family val="2"/>
      </rPr>
      <t>dias/mês</t>
    </r>
  </si>
  <si>
    <r>
      <rPr>
        <sz val="8.5"/>
        <rFont val="Arial"/>
        <family val="2"/>
      </rPr>
      <t>quant. Meses</t>
    </r>
  </si>
  <si>
    <r>
      <rPr>
        <sz val="8.5"/>
        <rFont val="Arial"/>
        <family val="2"/>
      </rPr>
      <t>Engenheiro Civil</t>
    </r>
  </si>
  <si>
    <r>
      <rPr>
        <sz val="8.5"/>
        <rFont val="Arial"/>
        <family val="2"/>
      </rPr>
      <t>=</t>
    </r>
  </si>
  <si>
    <r>
      <rPr>
        <sz val="8.5"/>
        <rFont val="Arial"/>
        <family val="2"/>
      </rPr>
      <t>Encarregado Geral</t>
    </r>
  </si>
  <si>
    <r>
      <rPr>
        <sz val="8.5"/>
        <rFont val="Arial"/>
        <family val="2"/>
      </rPr>
      <t>Vigia noturno</t>
    </r>
  </si>
  <si>
    <r>
      <rPr>
        <sz val="8"/>
        <rFont val="Arial"/>
        <family val="2"/>
      </rPr>
      <t>Comp.</t>
    </r>
  </si>
  <si>
    <r>
      <rPr>
        <sz val="8"/>
        <rFont val="Arial"/>
        <family val="2"/>
      </rPr>
      <t>Lagura</t>
    </r>
  </si>
  <si>
    <r>
      <rPr>
        <sz val="8"/>
        <rFont val="Arial"/>
        <family val="2"/>
      </rPr>
      <t>Quantidade</t>
    </r>
  </si>
  <si>
    <r>
      <rPr>
        <sz val="8"/>
        <rFont val="Calibri"/>
        <family val="2"/>
      </rPr>
      <t>Total</t>
    </r>
  </si>
  <si>
    <r>
      <rPr>
        <sz val="8"/>
        <rFont val="Arial"/>
        <family val="2"/>
      </rPr>
      <t>x</t>
    </r>
  </si>
  <si>
    <r>
      <rPr>
        <sz val="8"/>
        <rFont val="Arial"/>
        <family val="2"/>
      </rPr>
      <t>=</t>
    </r>
  </si>
  <si>
    <r>
      <rPr>
        <sz val="8"/>
        <rFont val="Arial"/>
        <family val="2"/>
      </rPr>
      <t>L=                       24,00                    M2</t>
    </r>
  </si>
  <si>
    <r>
      <rPr>
        <sz val="8"/>
        <rFont val="Arial"/>
        <family val="2"/>
      </rPr>
      <t>LARGURA</t>
    </r>
  </si>
  <si>
    <r>
      <rPr>
        <sz val="8"/>
        <rFont val="Arial"/>
        <family val="2"/>
      </rPr>
      <t>COMPRIMENTO</t>
    </r>
  </si>
  <si>
    <r>
      <rPr>
        <sz val="8"/>
        <rFont val="Arial"/>
        <family val="2"/>
      </rPr>
      <t>X</t>
    </r>
  </si>
  <si>
    <r>
      <rPr>
        <sz val="8"/>
        <rFont val="Arial"/>
        <family val="2"/>
      </rPr>
      <t>L=                       16,00                    M2</t>
    </r>
  </si>
  <si>
    <r>
      <rPr>
        <sz val="8"/>
        <rFont val="Arial"/>
        <family val="2"/>
      </rPr>
      <t>Rua</t>
    </r>
  </si>
  <si>
    <r>
      <rPr>
        <sz val="8"/>
        <rFont val="Arial"/>
        <family val="2"/>
      </rPr>
      <t>Comprimento</t>
    </r>
  </si>
  <si>
    <r>
      <rPr>
        <sz val="7"/>
        <rFont val="Arial"/>
        <family val="2"/>
      </rPr>
      <t>Largura</t>
    </r>
  </si>
  <si>
    <r>
      <rPr>
        <sz val="7"/>
        <rFont val="Arial"/>
        <family val="2"/>
      </rPr>
      <t>Área</t>
    </r>
  </si>
  <si>
    <r>
      <rPr>
        <sz val="8"/>
        <rFont val="Arial"/>
        <family val="2"/>
      </rPr>
      <t>m</t>
    </r>
  </si>
  <si>
    <r>
      <rPr>
        <sz val="8"/>
        <rFont val="Arial"/>
        <family val="2"/>
      </rPr>
      <t>km</t>
    </r>
  </si>
  <si>
    <r>
      <rPr>
        <sz val="7"/>
        <rFont val="Arial"/>
        <family val="2"/>
      </rPr>
      <t>m</t>
    </r>
  </si>
  <si>
    <r>
      <rPr>
        <sz val="7"/>
        <rFont val="Arial"/>
        <family val="2"/>
      </rPr>
      <t>m²</t>
    </r>
  </si>
  <si>
    <r>
      <rPr>
        <sz val="8"/>
        <rFont val="Arial"/>
        <family val="2"/>
      </rPr>
      <t>TRAVESSA LUIZ EDUARDO MAGALHÃES</t>
    </r>
  </si>
  <si>
    <r>
      <rPr>
        <sz val="8"/>
        <rFont val="Arial"/>
        <family val="2"/>
      </rPr>
      <t>TRAVESSA ARTHUR BERNADEZ</t>
    </r>
  </si>
  <si>
    <r>
      <rPr>
        <b/>
        <sz val="8"/>
        <rFont val="Arial"/>
        <family val="2"/>
      </rPr>
      <t>TOTAL</t>
    </r>
  </si>
  <si>
    <r>
      <rPr>
        <sz val="8"/>
        <rFont val="Arial"/>
        <family val="2"/>
      </rPr>
      <t>L=                    2.000,00                  M</t>
    </r>
  </si>
  <si>
    <r>
      <rPr>
        <b/>
        <sz val="8.5"/>
        <rFont val="Arial"/>
        <family val="2"/>
      </rPr>
      <t>EXECUÇÃO DOS SERVIÇOS DE DRENAGEM SUPERFICIAL E PAVIMENTAÇÃO ASFÁLTICA DE VIAS EM GARRAFÃO DO NORTE</t>
    </r>
  </si>
  <si>
    <r>
      <rPr>
        <b/>
        <sz val="7.5"/>
        <rFont val="Arial"/>
        <family val="2"/>
      </rPr>
      <t>4         MOVIMENTAÇÃO DE TERRA</t>
    </r>
  </si>
  <si>
    <r>
      <rPr>
        <sz val="8.5"/>
        <rFont val="Arial"/>
        <family val="2"/>
      </rPr>
      <t>Rua</t>
    </r>
  </si>
  <si>
    <r>
      <rPr>
        <sz val="7.5"/>
        <rFont val="Arial"/>
        <family val="2"/>
      </rPr>
      <t>TOTAL=                                               14.000,00                               M2</t>
    </r>
  </si>
  <si>
    <r>
      <rPr>
        <b/>
        <sz val="7.5"/>
        <rFont val="Arial"/>
        <family val="2"/>
      </rPr>
      <t xml:space="preserve">OBS: </t>
    </r>
    <r>
      <rPr>
        <sz val="7.5"/>
        <rFont val="Arial"/>
        <family val="2"/>
      </rPr>
      <t>CONSIDERAR 0,50 CM DE CADA LADO A MAIS DO QUE APISTA DE ROLAMENTO</t>
    </r>
  </si>
  <si>
    <r>
      <rPr>
        <sz val="7.5"/>
        <rFont val="Arial"/>
        <family val="2"/>
      </rPr>
      <t>Rua</t>
    </r>
  </si>
  <si>
    <r>
      <rPr>
        <sz val="7.5"/>
        <rFont val="Arial"/>
        <family val="2"/>
      </rPr>
      <t>comp.</t>
    </r>
  </si>
  <si>
    <r>
      <rPr>
        <sz val="7.5"/>
        <rFont val="Arial"/>
        <family val="2"/>
      </rPr>
      <t>largura</t>
    </r>
  </si>
  <si>
    <r>
      <rPr>
        <sz val="7.5"/>
        <rFont val="Arial"/>
        <family val="2"/>
      </rPr>
      <t>área</t>
    </r>
  </si>
  <si>
    <r>
      <rPr>
        <sz val="7.5"/>
        <rFont val="Arial"/>
        <family val="2"/>
      </rPr>
      <t>TRAVESSA LUIZ EDUARDO MAGALHÃES</t>
    </r>
  </si>
  <si>
    <r>
      <rPr>
        <sz val="7.5"/>
        <rFont val="Arial"/>
        <family val="2"/>
      </rPr>
      <t>x</t>
    </r>
  </si>
  <si>
    <r>
      <rPr>
        <sz val="7.5"/>
        <rFont val="Arial"/>
        <family val="2"/>
      </rPr>
      <t>=</t>
    </r>
  </si>
  <si>
    <r>
      <rPr>
        <sz val="7.5"/>
        <rFont val="Arial"/>
        <family val="2"/>
      </rPr>
      <t>TRAVESSA ARTHUR BERNADEZ</t>
    </r>
  </si>
  <si>
    <r>
      <rPr>
        <sz val="7.5"/>
        <rFont val="Arial"/>
        <family val="2"/>
      </rPr>
      <t>TOTAL=                                               12.000,00                               M3</t>
    </r>
  </si>
  <si>
    <r>
      <rPr>
        <sz val="7.5"/>
        <rFont val="Arial"/>
        <family val="2"/>
      </rPr>
      <t>Prof. de Escavação</t>
    </r>
  </si>
  <si>
    <r>
      <rPr>
        <sz val="7.5"/>
        <rFont val="Arial"/>
        <family val="2"/>
      </rPr>
      <t>Volume</t>
    </r>
  </si>
  <si>
    <r>
      <rPr>
        <sz val="7"/>
        <rFont val="Arial"/>
        <family val="2"/>
      </rPr>
      <t>TRAVESSA LUIZ EDUARDO MAGALHÃES</t>
    </r>
  </si>
  <si>
    <r>
      <rPr>
        <sz val="7"/>
        <rFont val="Arial"/>
        <family val="2"/>
      </rPr>
      <t>TRAVESSA ARTHUR BERNADEZ</t>
    </r>
  </si>
  <si>
    <r>
      <rPr>
        <sz val="7.5"/>
        <rFont val="Arial"/>
        <family val="2"/>
      </rPr>
      <t>TOTAL=                                                6.000,00                                M3</t>
    </r>
  </si>
  <si>
    <r>
      <rPr>
        <sz val="7.5"/>
        <rFont val="Arial"/>
        <family val="2"/>
      </rPr>
      <t>DMT</t>
    </r>
  </si>
  <si>
    <r>
      <rPr>
        <sz val="7.5"/>
        <rFont val="Arial"/>
        <family val="2"/>
      </rPr>
      <t>Empolamento (25%)</t>
    </r>
  </si>
  <si>
    <r>
      <rPr>
        <sz val="7.5"/>
        <rFont val="Arial"/>
        <family val="2"/>
      </rPr>
      <t>M3XKM</t>
    </r>
  </si>
  <si>
    <r>
      <rPr>
        <sz val="8.5"/>
        <rFont val="Arial"/>
        <family val="2"/>
      </rPr>
      <t>x</t>
    </r>
  </si>
  <si>
    <r>
      <rPr>
        <sz val="7.5"/>
        <rFont val="Arial"/>
        <family val="2"/>
      </rPr>
      <t>TOTAL=                                               75.000,00                           M3XKM</t>
    </r>
  </si>
  <si>
    <r>
      <rPr>
        <b/>
        <sz val="7.5"/>
        <rFont val="Arial"/>
        <family val="2"/>
      </rPr>
      <t>4.1.5</t>
    </r>
  </si>
  <si>
    <r>
      <rPr>
        <b/>
        <sz val="7.5"/>
        <rFont val="Arial"/>
        <family val="2"/>
      </rPr>
      <t xml:space="preserve">EXECUÇÃO E COMPACTAÇÃO DE BASE E OU SUB BASE PARA PAVIMENTAÇÃO DE SOLOS DE COMPORTAMENTO LATERÍTICO (ARENOSO) - EXCLUSIVE SOLO, ESCAVAÇÃO, CARGA E
</t>
    </r>
    <r>
      <rPr>
        <b/>
        <sz val="7.5"/>
        <rFont val="Arial"/>
        <family val="2"/>
      </rPr>
      <t>TRANSPORTE. AF_11/2019</t>
    </r>
  </si>
  <si>
    <r>
      <rPr>
        <sz val="7.5"/>
        <rFont val="Arial"/>
        <family val="2"/>
      </rPr>
      <t>Espessura</t>
    </r>
  </si>
  <si>
    <r>
      <rPr>
        <sz val="7.5"/>
        <rFont val="Arial"/>
        <family val="2"/>
      </rPr>
      <t>TOTAL=                                                7.000,00                                M3</t>
    </r>
  </si>
  <si>
    <r>
      <rPr>
        <b/>
        <sz val="7.5"/>
        <rFont val="Arial"/>
        <family val="2"/>
      </rPr>
      <t xml:space="preserve">5         </t>
    </r>
    <r>
      <rPr>
        <b/>
        <vertAlign val="superscript"/>
        <sz val="7.5"/>
        <rFont val="Arial"/>
        <family val="2"/>
      </rPr>
      <t>DRENAGEM SUPERFICIAL</t>
    </r>
  </si>
  <si>
    <r>
      <rPr>
        <b/>
        <sz val="7.5"/>
        <rFont val="Arial"/>
        <family val="2"/>
      </rPr>
      <t>5.1</t>
    </r>
  </si>
  <si>
    <r>
      <rPr>
        <b/>
        <sz val="7.5"/>
        <rFont val="Arial"/>
        <family val="2"/>
      </rPr>
      <t xml:space="preserve">ASSENTAMENTO DE GUIA (MEIO-FIO) EM TRECHO RETO, CONFECCIONADA EM CONCRETO PRÉ-FABRICADO, DIMENSÕES 100X15X13X30 CM (COMPRIMENTO X BASE INFERIOR X BASE
</t>
    </r>
    <r>
      <rPr>
        <b/>
        <sz val="7.5"/>
        <rFont val="Arial"/>
        <family val="2"/>
      </rPr>
      <t>SUPERIOR X ALTURA), PARA VIAS URBANAS (USO VIÁRIO). AF_06/2016</t>
    </r>
  </si>
  <si>
    <r>
      <rPr>
        <sz val="7.5"/>
        <rFont val="Arial"/>
        <family val="2"/>
      </rPr>
      <t>Comprimento X 2</t>
    </r>
  </si>
  <si>
    <r>
      <rPr>
        <sz val="7.5"/>
        <rFont val="Arial"/>
        <family val="2"/>
      </rPr>
      <t>Quant. Trav.</t>
    </r>
  </si>
  <si>
    <r>
      <rPr>
        <sz val="7.5"/>
        <rFont val="Arial"/>
        <family val="2"/>
      </rPr>
      <t>Comp. Trav.</t>
    </r>
  </si>
  <si>
    <r>
      <rPr>
        <sz val="7.5"/>
        <rFont val="Arial"/>
        <family val="2"/>
      </rPr>
      <t xml:space="preserve">Nº TRAV. X
</t>
    </r>
    <r>
      <rPr>
        <sz val="7.5"/>
        <rFont val="Arial"/>
        <family val="2"/>
      </rPr>
      <t>COMP. TRAV.</t>
    </r>
  </si>
  <si>
    <r>
      <rPr>
        <sz val="7.5"/>
        <rFont val="Arial"/>
        <family val="2"/>
      </rPr>
      <t>M</t>
    </r>
  </si>
  <si>
    <r>
      <rPr>
        <sz val="7.5"/>
        <rFont val="Arial"/>
        <family val="2"/>
      </rPr>
      <t>= 2 x com. Via -(comp. De travessia x nº de travessia)</t>
    </r>
  </si>
  <si>
    <r>
      <rPr>
        <sz val="7.5"/>
        <rFont val="Arial"/>
        <family val="2"/>
      </rPr>
      <t>TOTAL=                                                3.904,00                                 M</t>
    </r>
  </si>
  <si>
    <r>
      <rPr>
        <b/>
        <sz val="7.5"/>
        <rFont val="Arial"/>
        <family val="2"/>
      </rPr>
      <t>5.2       EXECUÇÃO DE SARJETA DE CONCRETO USINADO, MOLDADA IN LOCO EM TRECHO CURVO, 45 CM BASE X 15 CM ALTURA. AF_06/2016</t>
    </r>
  </si>
  <si>
    <r>
      <rPr>
        <sz val="7.5"/>
        <rFont val="Arial"/>
        <family val="2"/>
      </rPr>
      <t>nº trav.</t>
    </r>
  </si>
  <si>
    <r>
      <rPr>
        <sz val="7.5"/>
        <rFont val="Arial"/>
        <family val="2"/>
      </rPr>
      <t>comp. Trav.</t>
    </r>
  </si>
  <si>
    <r>
      <rPr>
        <sz val="7.5"/>
        <rFont val="Arial"/>
        <family val="2"/>
      </rPr>
      <t>TOTAL=                                                   96,00                                  M3</t>
    </r>
  </si>
  <si>
    <r>
      <rPr>
        <sz val="7.5"/>
        <rFont val="Arial"/>
        <family val="2"/>
      </rPr>
      <t>Comp. Meio Fio</t>
    </r>
  </si>
  <si>
    <r>
      <rPr>
        <sz val="7.5"/>
        <rFont val="Arial"/>
        <family val="2"/>
      </rPr>
      <t xml:space="preserve">Largura da
</t>
    </r>
    <r>
      <rPr>
        <sz val="7.5"/>
        <rFont val="Arial"/>
        <family val="2"/>
      </rPr>
      <t>Calçada</t>
    </r>
  </si>
  <si>
    <r>
      <rPr>
        <sz val="7.5"/>
        <rFont val="Arial"/>
        <family val="2"/>
      </rPr>
      <t>Espessurra</t>
    </r>
  </si>
  <si>
    <r>
      <rPr>
        <sz val="7.5"/>
        <rFont val="Arial"/>
        <family val="2"/>
      </rPr>
      <t>M3</t>
    </r>
  </si>
  <si>
    <r>
      <rPr>
        <sz val="7.5"/>
        <rFont val="Arial"/>
        <family val="2"/>
      </rPr>
      <t>TOTAL=                                                  472,80                                 M3</t>
    </r>
  </si>
  <si>
    <r>
      <rPr>
        <sz val="7.5"/>
        <rFont val="Arial"/>
        <family val="2"/>
      </rPr>
      <t>TOTAL=                                                4.728,00                                M2</t>
    </r>
  </si>
  <si>
    <r>
      <rPr>
        <sz val="7.5"/>
        <rFont val="Arial"/>
        <family val="2"/>
      </rPr>
      <t>Altura</t>
    </r>
  </si>
  <si>
    <r>
      <rPr>
        <sz val="7.5"/>
        <rFont val="Arial"/>
        <family val="2"/>
      </rPr>
      <t>TOTAL=                                                   58,56                                  M3</t>
    </r>
  </si>
  <si>
    <r>
      <rPr>
        <sz val="7.5"/>
        <rFont val="Arial"/>
        <family val="2"/>
      </rPr>
      <t>nº face</t>
    </r>
  </si>
  <si>
    <r>
      <rPr>
        <sz val="7.5"/>
        <rFont val="Arial"/>
        <family val="2"/>
      </rPr>
      <t>BOTA FORA</t>
    </r>
  </si>
  <si>
    <r>
      <rPr>
        <sz val="7.5"/>
        <rFont val="Arial"/>
        <family val="2"/>
      </rPr>
      <t>TOTAL=                                                1.561,60                                M²</t>
    </r>
  </si>
  <si>
    <r>
      <rPr>
        <sz val="7.5"/>
        <rFont val="Arial"/>
        <family val="2"/>
      </rPr>
      <t>TOTAL=                                                   82,20                                  M3</t>
    </r>
  </si>
  <si>
    <r>
      <rPr>
        <b/>
        <sz val="7.5"/>
        <rFont val="Arial"/>
        <family val="2"/>
      </rPr>
      <t>7         PAVIMENTAÇÃO</t>
    </r>
  </si>
  <si>
    <r>
      <rPr>
        <b/>
        <sz val="7.5"/>
        <rFont val="Arial"/>
        <family val="2"/>
      </rPr>
      <t>7.1       EXECUÇÃO DE IMPRIMAÇÃO DE BASE PARA PAVIMENTAÇÃO</t>
    </r>
  </si>
  <si>
    <r>
      <rPr>
        <sz val="7.5"/>
        <rFont val="Arial"/>
        <family val="2"/>
      </rPr>
      <t>area</t>
    </r>
  </si>
  <si>
    <r>
      <rPr>
        <vertAlign val="superscript"/>
        <sz val="7.5"/>
        <rFont val="Arial"/>
        <family val="2"/>
      </rPr>
      <t xml:space="preserve">TOTAL                                                            </t>
    </r>
    <r>
      <rPr>
        <sz val="7.5"/>
        <rFont val="Arial"/>
        <family val="2"/>
      </rPr>
      <t>12.000,00               M2</t>
    </r>
  </si>
  <si>
    <r>
      <rPr>
        <b/>
        <sz val="7.5"/>
        <rFont val="Arial"/>
        <family val="2"/>
      </rPr>
      <t>7.2       EXECUÇÃO DE PINTURA DE LIGAÇÃO COM EMULSÃO ASFÁLTICA RR-2C. AF_11/2019</t>
    </r>
  </si>
  <si>
    <r>
      <rPr>
        <sz val="7.5"/>
        <rFont val="Arial"/>
        <family val="2"/>
      </rPr>
      <t>acrescimo</t>
    </r>
  </si>
  <si>
    <r>
      <rPr>
        <sz val="7.5"/>
        <rFont val="Arial"/>
        <family val="2"/>
      </rPr>
      <t>Total</t>
    </r>
  </si>
  <si>
    <r>
      <rPr>
        <vertAlign val="superscript"/>
        <sz val="7.5"/>
        <rFont val="Arial"/>
        <family val="2"/>
      </rPr>
      <t xml:space="preserve">TOTAL                                                            </t>
    </r>
    <r>
      <rPr>
        <sz val="7.5"/>
        <rFont val="Arial"/>
        <family val="2"/>
      </rPr>
      <t>12.200,00               M2</t>
    </r>
  </si>
  <si>
    <r>
      <rPr>
        <b/>
        <sz val="7.5"/>
        <rFont val="Arial"/>
        <family val="2"/>
      </rPr>
      <t xml:space="preserve">OBS: </t>
    </r>
    <r>
      <rPr>
        <vertAlign val="superscript"/>
        <sz val="7.5"/>
        <rFont val="Arial"/>
        <family val="2"/>
      </rPr>
      <t>CONSIDERAR 5 CM DE CADA LADO, POIS SERÁ FEITO A PINTURA DE LIGAÇÃO EM CIMA DA SARJETA JÁ EXISTENTE</t>
    </r>
  </si>
  <si>
    <r>
      <rPr>
        <b/>
        <sz val="7.5"/>
        <rFont val="Arial"/>
        <family val="2"/>
      </rPr>
      <t>7.3         TRANSPORTE COM CAMINHÃO BASCULANTE DE 18 M³, EM VIA URBANA PAVIMENTADA, ADICIONAL PARA DMT EXCEDENTE A 30 KM (UNIDADE: M3XKM). AF_07/2020</t>
    </r>
  </si>
  <si>
    <r>
      <rPr>
        <sz val="7.5"/>
        <rFont val="Arial"/>
        <family val="2"/>
      </rPr>
      <t>volume</t>
    </r>
  </si>
  <si>
    <r>
      <rPr>
        <sz val="7.5"/>
        <rFont val="Arial"/>
        <family val="2"/>
      </rPr>
      <t>+</t>
    </r>
  </si>
  <si>
    <r>
      <rPr>
        <vertAlign val="superscript"/>
        <sz val="7.5"/>
        <rFont val="Arial"/>
        <family val="2"/>
      </rPr>
      <t xml:space="preserve">TOTAL                                                                                      </t>
    </r>
    <r>
      <rPr>
        <sz val="7.5"/>
        <rFont val="Arial"/>
        <family val="2"/>
      </rPr>
      <t>4.270,00                   M3xKM</t>
    </r>
  </si>
  <si>
    <r>
      <rPr>
        <b/>
        <sz val="7.5"/>
        <rFont val="Arial"/>
        <family val="2"/>
      </rPr>
      <t xml:space="preserve">OBS: </t>
    </r>
    <r>
      <rPr>
        <vertAlign val="superscript"/>
        <sz val="7.5"/>
        <rFont val="Arial"/>
        <family val="2"/>
      </rPr>
      <t>CONSIDERAR 5 CM DE CADA LADO, POIS SERÁ PAVIMENTADO EM CIMA DA SARJETA JÁ EXISTENTE</t>
    </r>
  </si>
  <si>
    <r>
      <rPr>
        <b/>
        <sz val="7.5"/>
        <rFont val="Arial"/>
        <family val="2"/>
      </rPr>
      <t>7.4</t>
    </r>
  </si>
  <si>
    <r>
      <rPr>
        <b/>
        <sz val="7.5"/>
        <rFont val="Arial"/>
        <family val="2"/>
      </rPr>
      <t xml:space="preserve">CONSTRUÇÃO DE PAVIMENTO COM APLICAÇÃO DE CONCRETO BETUMINOSO USINADO A QUENTE (CBUQ), CAMADA DE ROLAMENTO, COM ESPESSURA DE 3,5 CM - EXCLUSIVE
</t>
    </r>
    <r>
      <rPr>
        <b/>
        <sz val="7.5"/>
        <rFont val="Arial"/>
        <family val="2"/>
      </rPr>
      <t>TRANSPORTE. AF_03/2017</t>
    </r>
  </si>
  <si>
    <r>
      <rPr>
        <sz val="7.5"/>
        <rFont val="Arial"/>
        <family val="2"/>
      </rPr>
      <t>TOTAL                                                   427,00                                 M3</t>
    </r>
  </si>
  <si>
    <r>
      <rPr>
        <b/>
        <sz val="7.5"/>
        <rFont val="Arial"/>
        <family val="2"/>
      </rPr>
      <t xml:space="preserve">OBS: </t>
    </r>
    <r>
      <rPr>
        <vertAlign val="superscript"/>
        <sz val="7.5"/>
        <rFont val="Arial"/>
        <family val="2"/>
      </rPr>
      <t>CONSIDERAR 0,5 CM DE CADA LADO, POIS SERÁ PAVIMENTADO EM CIMA DA SARJETA JÁ EXISTENTE</t>
    </r>
  </si>
  <si>
    <r>
      <rPr>
        <b/>
        <sz val="7.5"/>
        <rFont val="Arial"/>
        <family val="2"/>
      </rPr>
      <t>7         SINALIZAÇÃO VIÁRIA</t>
    </r>
  </si>
  <si>
    <r>
      <rPr>
        <sz val="7.5"/>
        <rFont val="Arial"/>
        <family val="2"/>
      </rPr>
      <t>TOTAL                                                                                2.000,00                                M2</t>
    </r>
  </si>
  <si>
    <r>
      <rPr>
        <b/>
        <sz val="9.5"/>
        <rFont val="Arial"/>
        <family val="2"/>
      </rPr>
      <t>BDI  DESONERADO</t>
    </r>
  </si>
  <si>
    <r>
      <rPr>
        <b/>
        <sz val="8.5"/>
        <rFont val="Arial"/>
        <family val="2"/>
      </rPr>
      <t>Item</t>
    </r>
  </si>
  <si>
    <r>
      <rPr>
        <b/>
        <sz val="8.5"/>
        <rFont val="Arial"/>
        <family val="2"/>
      </rPr>
      <t>PARCELA DO BDI</t>
    </r>
  </si>
  <si>
    <r>
      <rPr>
        <sz val="9.5"/>
        <rFont val="Calibri"/>
        <family val="2"/>
      </rPr>
      <t>1</t>
    </r>
  </si>
  <si>
    <r>
      <rPr>
        <sz val="9.5"/>
        <rFont val="Calibri"/>
        <family val="2"/>
      </rPr>
      <t>AC = Taxa de Administração Central</t>
    </r>
  </si>
  <si>
    <r>
      <rPr>
        <sz val="9.5"/>
        <rFont val="Calibri"/>
        <family val="2"/>
      </rPr>
      <t>2</t>
    </r>
  </si>
  <si>
    <r>
      <rPr>
        <sz val="9.5"/>
        <rFont val="Calibri"/>
        <family val="2"/>
      </rPr>
      <t>S e G = Taxas de Seguro e Garantia</t>
    </r>
  </si>
  <si>
    <r>
      <rPr>
        <sz val="9.5"/>
        <rFont val="Calibri"/>
        <family val="2"/>
      </rPr>
      <t>3</t>
    </r>
  </si>
  <si>
    <r>
      <rPr>
        <sz val="9.5"/>
        <rFont val="Calibri"/>
        <family val="2"/>
      </rPr>
      <t>R = Taxa de Risco</t>
    </r>
  </si>
  <si>
    <r>
      <rPr>
        <sz val="9.5"/>
        <rFont val="Calibri"/>
        <family val="2"/>
      </rPr>
      <t>4</t>
    </r>
  </si>
  <si>
    <r>
      <rPr>
        <sz val="9.5"/>
        <rFont val="Calibri"/>
        <family val="2"/>
      </rPr>
      <t>DF = Taxa de Despesas Financeiras</t>
    </r>
  </si>
  <si>
    <r>
      <rPr>
        <sz val="9.5"/>
        <rFont val="Calibri"/>
        <family val="2"/>
      </rPr>
      <t>5</t>
    </r>
  </si>
  <si>
    <r>
      <rPr>
        <sz val="9.5"/>
        <rFont val="Calibri"/>
        <family val="2"/>
      </rPr>
      <t>L = Taxa de Lucro / Remuneração</t>
    </r>
  </si>
  <si>
    <r>
      <rPr>
        <sz val="9.5"/>
        <rFont val="Calibri"/>
        <family val="2"/>
      </rPr>
      <t>6</t>
    </r>
  </si>
  <si>
    <r>
      <rPr>
        <sz val="9.5"/>
        <rFont val="Calibri"/>
        <family val="2"/>
      </rPr>
      <t>I = Taxa de incidência de Impostos (PIS, COFINS e ISS)</t>
    </r>
  </si>
  <si>
    <r>
      <rPr>
        <b/>
        <sz val="8.5"/>
        <rFont val="Arial"/>
        <family val="2"/>
      </rPr>
      <t>Impostos</t>
    </r>
  </si>
  <si>
    <r>
      <rPr>
        <sz val="9.5"/>
        <rFont val="Calibri"/>
        <family val="2"/>
      </rPr>
      <t>6.1</t>
    </r>
  </si>
  <si>
    <r>
      <rPr>
        <sz val="8.5"/>
        <rFont val="Arial"/>
        <family val="2"/>
      </rPr>
      <t>ISS</t>
    </r>
  </si>
  <si>
    <r>
      <rPr>
        <sz val="9.5"/>
        <rFont val="Calibri"/>
        <family val="2"/>
      </rPr>
      <t>6.2</t>
    </r>
  </si>
  <si>
    <r>
      <rPr>
        <sz val="9.5"/>
        <rFont val="Calibri"/>
        <family val="2"/>
      </rPr>
      <t>PIS</t>
    </r>
  </si>
  <si>
    <r>
      <rPr>
        <sz val="9.5"/>
        <rFont val="Calibri"/>
        <family val="2"/>
      </rPr>
      <t>6.3</t>
    </r>
  </si>
  <si>
    <r>
      <rPr>
        <sz val="9.5"/>
        <rFont val="Calibri"/>
        <family val="2"/>
      </rPr>
      <t>COFINS</t>
    </r>
  </si>
  <si>
    <r>
      <rPr>
        <sz val="9.5"/>
        <rFont val="Calibri"/>
        <family val="2"/>
      </rPr>
      <t>6.4</t>
    </r>
  </si>
  <si>
    <r>
      <rPr>
        <sz val="9.5"/>
        <rFont val="Calibri"/>
        <family val="2"/>
      </rPr>
      <t>CPRB</t>
    </r>
  </si>
  <si>
    <r>
      <rPr>
        <sz val="9.5"/>
        <rFont val="Calibri"/>
        <family val="2"/>
      </rPr>
      <t>Total Impostos =</t>
    </r>
  </si>
  <si>
    <r>
      <rPr>
        <b/>
        <sz val="9.5"/>
        <rFont val="Arial"/>
        <family val="2"/>
      </rPr>
      <t>Fórmula para o cálculo de BDI</t>
    </r>
  </si>
  <si>
    <r>
      <rPr>
        <b/>
        <sz val="7"/>
        <rFont val="Arial"/>
        <family val="2"/>
      </rPr>
      <t xml:space="preserve">Notas:
</t>
    </r>
    <r>
      <rPr>
        <sz val="7"/>
        <rFont val="Arial"/>
        <family val="2"/>
      </rPr>
      <t>1) Alíquota de ISS é determinada pela “Relação de Serviços”  do município onde se prestará o serviço conforme art. 1º e art.8º da Lei Complementar nº116/2001.</t>
    </r>
  </si>
  <si>
    <r>
      <rPr>
        <sz val="7"/>
        <rFont val="Arial"/>
        <family val="2"/>
      </rPr>
      <t>2) Alíquota máxima de PIS é de até 1,65% conforme Lei nº10.637/02 em consonância com o Regime de Tributação da Empresa</t>
    </r>
  </si>
  <si>
    <r>
      <rPr>
        <sz val="7"/>
        <rFont val="Arial"/>
        <family val="2"/>
      </rPr>
      <t>3) Alíquota máxima de COFINS é de 3% conforme inciso XX do art. 10 da Lei nº10.833/03.</t>
    </r>
  </si>
  <si>
    <r>
      <rPr>
        <sz val="7"/>
        <rFont val="Arial"/>
        <family val="2"/>
      </rPr>
      <t>4) Os percentuais dos itens que compõem analiticamente o BDI são so limites referenciais máximos adotados pela Administração consoante com o art.40 inciso X da Lei 8.666/93.</t>
    </r>
  </si>
  <si>
    <r>
      <rPr>
        <sz val="7"/>
        <rFont val="Arial"/>
        <family val="2"/>
      </rPr>
      <t>5) Antes da aplicação do BDI (Teto Empresa de Lucros Real ) os insumos constantes do art.3º da Lei nº10.637/02 deverão sofrer redução de 1,65%, após 31/12/2008, reduzir também do insumo o percentual de 7,6% da COFINS conforme art. 3º da Lei nº10.833/03 combinado com o inciso XX do art.10 da mesma Lei.</t>
    </r>
  </si>
  <si>
    <r>
      <rPr>
        <sz val="7"/>
        <rFont val="Arial"/>
        <family val="2"/>
      </rPr>
      <t xml:space="preserve">BDI CALCULADO DE ACORDO COM AS RECOMENDAÇÕES DO TRIBUNAL DE CONTAS DA UNIÃO FONTE:
</t>
    </r>
    <r>
      <rPr>
        <sz val="7"/>
        <rFont val="Arial"/>
        <family val="2"/>
      </rPr>
      <t>- Acórdão Nº 2622/2013-P.</t>
    </r>
  </si>
  <si>
    <r>
      <rPr>
        <b/>
        <sz val="10.5"/>
        <rFont val="Arial"/>
        <family val="2"/>
      </rPr>
      <t>CRONOGRAMA FÍSICO - FINANCEIRO - DESONERADO</t>
    </r>
  </si>
  <si>
    <r>
      <rPr>
        <b/>
        <sz val="7.5"/>
        <rFont val="Arial"/>
        <family val="2"/>
      </rPr>
      <t>ITEM</t>
    </r>
  </si>
  <si>
    <r>
      <rPr>
        <b/>
        <sz val="7.5"/>
        <rFont val="Arial"/>
        <family val="2"/>
      </rPr>
      <t>DESCRIÇÃO</t>
    </r>
  </si>
  <si>
    <r>
      <rPr>
        <b/>
        <sz val="7.5"/>
        <rFont val="Arial"/>
        <family val="2"/>
      </rPr>
      <t>%</t>
    </r>
  </si>
  <si>
    <r>
      <rPr>
        <b/>
        <sz val="7.5"/>
        <rFont val="Arial"/>
        <family val="2"/>
      </rPr>
      <t>1º MÊS</t>
    </r>
  </si>
  <si>
    <r>
      <rPr>
        <b/>
        <sz val="7.5"/>
        <rFont val="Arial"/>
        <family val="2"/>
      </rPr>
      <t>2º MÊS</t>
    </r>
  </si>
  <si>
    <r>
      <rPr>
        <b/>
        <sz val="7.5"/>
        <rFont val="Arial"/>
        <family val="2"/>
      </rPr>
      <t>TOTAL</t>
    </r>
  </si>
  <si>
    <r>
      <rPr>
        <sz val="7.5"/>
        <rFont val="Arial"/>
        <family val="2"/>
      </rPr>
      <t>30 dias</t>
    </r>
  </si>
  <si>
    <r>
      <rPr>
        <sz val="7.5"/>
        <rFont val="Arial"/>
        <family val="2"/>
      </rPr>
      <t>ADMINISTRAÇÃO LOCAL</t>
    </r>
  </si>
  <si>
    <r>
      <rPr>
        <sz val="7.5"/>
        <rFont val="Arial"/>
        <family val="2"/>
      </rPr>
      <t>SERVIÇOS PRELIMINARES</t>
    </r>
  </si>
  <si>
    <r>
      <rPr>
        <sz val="7.5"/>
        <rFont val="Arial"/>
        <family val="2"/>
      </rPr>
      <t>MOBILIZAÇÃO E DESMOBILIZAÇÃO</t>
    </r>
  </si>
  <si>
    <r>
      <rPr>
        <sz val="7.5"/>
        <rFont val="Arial"/>
        <family val="2"/>
      </rPr>
      <t>MOVIMENTAÇÃO DE TERRA</t>
    </r>
  </si>
  <si>
    <r>
      <rPr>
        <sz val="7.5"/>
        <rFont val="Arial"/>
        <family val="2"/>
      </rPr>
      <t>DRENAGEM SUPERFICIAL</t>
    </r>
  </si>
  <si>
    <r>
      <rPr>
        <sz val="7.5"/>
        <rFont val="Arial"/>
        <family val="2"/>
      </rPr>
      <t>URBANISMO DO PASSEIO</t>
    </r>
  </si>
  <si>
    <r>
      <rPr>
        <sz val="7.5"/>
        <rFont val="Arial"/>
        <family val="2"/>
      </rPr>
      <t>PAVIMENTAÇÃO</t>
    </r>
  </si>
  <si>
    <r>
      <rPr>
        <sz val="7.5"/>
        <rFont val="Arial"/>
        <family val="2"/>
      </rPr>
      <t>SINALIZAÇÃO VIÁRIA</t>
    </r>
  </si>
  <si>
    <r>
      <rPr>
        <b/>
        <sz val="7.5"/>
        <rFont val="Arial"/>
        <family val="2"/>
      </rPr>
      <t>TOTAL DO MÊS</t>
    </r>
  </si>
  <si>
    <r>
      <rPr>
        <b/>
        <sz val="7.5"/>
        <rFont val="Arial"/>
        <family val="2"/>
      </rPr>
      <t>PERCENTUAL SIMPLES (%)</t>
    </r>
  </si>
  <si>
    <r>
      <rPr>
        <b/>
        <sz val="7.5"/>
        <rFont val="Arial"/>
        <family val="2"/>
      </rPr>
      <t>ACUMULADO NO MÊS (R$)</t>
    </r>
  </si>
  <si>
    <r>
      <rPr>
        <b/>
        <sz val="7.5"/>
        <rFont val="Arial"/>
        <family val="2"/>
      </rPr>
      <t>PERCENTUAL ACUMULADO</t>
    </r>
  </si>
  <si>
    <r>
      <rPr>
        <b/>
        <sz val="7"/>
        <rFont val="Times New Roman"/>
        <family val="1"/>
      </rPr>
      <t>EXECUÇÃO DOS SERVIÇOS DE DRENAGEM SUPERFICIAL E PAVIMENTAÇÃO ASFÁLTICA DE VIAS EM GARRAFÃO DO NORTE</t>
    </r>
  </si>
  <si>
    <r>
      <rPr>
        <b/>
        <sz val="9"/>
        <rFont val="Arial"/>
        <family val="2"/>
      </rPr>
      <t>COMPOSIÇÃO DE PREÇO UNITÁRIO -  DESONERADA</t>
    </r>
  </si>
  <si>
    <r>
      <rPr>
        <b/>
        <sz val="7"/>
        <rFont val="Arial"/>
        <family val="2"/>
      </rPr>
      <t>COMPOSIÇÃO 008</t>
    </r>
  </si>
  <si>
    <r>
      <rPr>
        <b/>
        <sz val="6"/>
        <rFont val="Arial"/>
        <family val="2"/>
      </rPr>
      <t>EXECUÇÃO DE IMPRIMAÇÃO DE BASE DE PAVIMENTAÇÃO</t>
    </r>
  </si>
  <si>
    <r>
      <rPr>
        <b/>
        <sz val="6"/>
        <rFont val="Arial"/>
        <family val="2"/>
      </rPr>
      <t>UND</t>
    </r>
  </si>
  <si>
    <r>
      <rPr>
        <b/>
        <sz val="6"/>
        <rFont val="Arial"/>
        <family val="2"/>
      </rPr>
      <t>COEF.</t>
    </r>
  </si>
  <si>
    <r>
      <rPr>
        <b/>
        <sz val="6"/>
        <rFont val="Arial"/>
        <family val="2"/>
      </rPr>
      <t>CUSTO UNIT.</t>
    </r>
  </si>
  <si>
    <r>
      <rPr>
        <b/>
        <sz val="6"/>
        <rFont val="Arial"/>
        <family val="2"/>
      </rPr>
      <t>CUSTO TOTAL</t>
    </r>
  </si>
  <si>
    <r>
      <rPr>
        <sz val="6"/>
        <rFont val="Arial"/>
        <family val="2"/>
      </rPr>
      <t xml:space="preserve">VASSOURA MECÂNICA REBOCÁVEL COM ESCOVA CILÍNDRICA, LARGURA
</t>
    </r>
    <r>
      <rPr>
        <sz val="6"/>
        <rFont val="Arial"/>
        <family val="2"/>
      </rPr>
      <t>ÚTIL DE VARRIMENTO DE 2,44 M - CHP DIURNO. AF_06/2014</t>
    </r>
  </si>
  <si>
    <r>
      <rPr>
        <sz val="6"/>
        <rFont val="Arial"/>
        <family val="2"/>
      </rPr>
      <t>CHP</t>
    </r>
  </si>
  <si>
    <r>
      <rPr>
        <sz val="6"/>
        <rFont val="Arial"/>
        <family val="2"/>
      </rPr>
      <t>R$</t>
    </r>
  </si>
  <si>
    <r>
      <rPr>
        <sz val="6"/>
        <rFont val="Arial"/>
        <family val="2"/>
      </rPr>
      <t xml:space="preserve">VASSOURA MECÂNICA REBOCÁVEL COM ESCOVA CILÍNDRICA, LARGURA
</t>
    </r>
    <r>
      <rPr>
        <sz val="6"/>
        <rFont val="Arial"/>
        <family val="2"/>
      </rPr>
      <t>ÚTIL DE VARRIMENTO DE 2,44 M - CHI DIURNO. AF_06/2014</t>
    </r>
  </si>
  <si>
    <r>
      <rPr>
        <sz val="6"/>
        <rFont val="Arial"/>
        <family val="2"/>
      </rPr>
      <t>CHI</t>
    </r>
  </si>
  <si>
    <r>
      <rPr>
        <sz val="6"/>
        <rFont val="Arial"/>
        <family val="2"/>
      </rPr>
      <t xml:space="preserve">ESPARGIDOR DE ASFALTO PRESSURIZADO, TANQUE 6 M3 COM ISOLAÇÃO TÉRMICA, AQUECIDO COM 2 MAÇARICOS, COM BARRA ESPARGIDORA 3,60 M, MONTADO SOBRE CAMINHÃO  TOCO, PBT 14.300 KG, POTÊNCIA 185 CV -
</t>
    </r>
    <r>
      <rPr>
        <sz val="6"/>
        <rFont val="Arial"/>
        <family val="2"/>
      </rPr>
      <t>CHP DIURNO. AF_08/2015</t>
    </r>
  </si>
  <si>
    <r>
      <rPr>
        <sz val="6"/>
        <rFont val="Arial"/>
        <family val="2"/>
      </rPr>
      <t>SERVENTE COM ENCARGOS COMPLEMENTARES</t>
    </r>
  </si>
  <si>
    <r>
      <rPr>
        <sz val="6"/>
        <rFont val="Arial"/>
        <family val="2"/>
      </rPr>
      <t>H</t>
    </r>
  </si>
  <si>
    <r>
      <rPr>
        <sz val="6"/>
        <rFont val="Arial"/>
        <family val="2"/>
      </rPr>
      <t xml:space="preserve">TRATOR DE PNEUS, POTÊNCIA 85 CV, TRAÇÃO 4X4, PESO COM LASTRO DE
</t>
    </r>
    <r>
      <rPr>
        <sz val="6"/>
        <rFont val="Arial"/>
        <family val="2"/>
      </rPr>
      <t>4.675 KG - CHP DIURNO. AF_06/2014</t>
    </r>
  </si>
  <si>
    <r>
      <rPr>
        <sz val="6"/>
        <rFont val="Arial"/>
        <family val="2"/>
      </rPr>
      <t xml:space="preserve">TRATOR DE PNEUS, POTÊNCIA 85 CV, TRAÇÃO 4X4, PESO COM LASTRO DE
</t>
    </r>
    <r>
      <rPr>
        <sz val="6"/>
        <rFont val="Arial"/>
        <family val="2"/>
      </rPr>
      <t>4.675 KG - CHI DIURNO. AF_06/2014</t>
    </r>
  </si>
  <si>
    <r>
      <rPr>
        <sz val="6"/>
        <rFont val="Arial"/>
        <family val="2"/>
      </rPr>
      <t xml:space="preserve">ESPARGIDOR DE ASFALTO PRESSURIZADO, TANQUE 6 M3 COM ISOLAÇÃO TÉRMICA, AQUECIDO COM 2 MAÇARICOS, COM BARRA ESPARGIDORA 3,60 M, MONTADO SOBRE CAMINHÃO  TOCO, PBT 14.300 KG, POTÊNCIA 185 CV -
</t>
    </r>
    <r>
      <rPr>
        <sz val="6"/>
        <rFont val="Arial"/>
        <family val="2"/>
      </rPr>
      <t>CHI DIURNO. AF_08/2015</t>
    </r>
  </si>
  <si>
    <r>
      <rPr>
        <sz val="6"/>
        <rFont val="Arial"/>
        <family val="2"/>
      </rPr>
      <t>COTAÇÃO</t>
    </r>
  </si>
  <si>
    <r>
      <rPr>
        <sz val="6"/>
        <rFont val="Arial"/>
        <family val="2"/>
      </rPr>
      <t>EAI CM ECOIMPRIMA</t>
    </r>
  </si>
  <si>
    <r>
      <rPr>
        <sz val="6"/>
        <rFont val="Arial"/>
        <family val="2"/>
      </rPr>
      <t>KG</t>
    </r>
  </si>
  <si>
    <r>
      <rPr>
        <sz val="7"/>
        <rFont val="Arial"/>
        <family val="2"/>
      </rPr>
      <t>TOTAL                                                              R$            5,38</t>
    </r>
  </si>
  <si>
    <r>
      <rPr>
        <b/>
        <sz val="7"/>
        <rFont val="Arial"/>
        <family val="2"/>
      </rPr>
      <t>COTAÇÃO DE PREÇOS - 001</t>
    </r>
  </si>
  <si>
    <r>
      <rPr>
        <b/>
        <sz val="7"/>
        <rFont val="Calibri"/>
        <family val="2"/>
      </rPr>
      <t>CAP ‐ VISCOSIDADE ABSOLUTA À 60ºC</t>
    </r>
  </si>
  <si>
    <r>
      <rPr>
        <b/>
        <sz val="7"/>
        <rFont val="Calibri"/>
        <family val="2"/>
      </rPr>
      <t>ESPECIFICAÇÕES</t>
    </r>
  </si>
  <si>
    <r>
      <rPr>
        <b/>
        <sz val="7"/>
        <rFont val="Calibri"/>
        <family val="2"/>
      </rPr>
      <t>PREÇO POR KG</t>
    </r>
  </si>
  <si>
    <r>
      <rPr>
        <sz val="7"/>
        <rFont val="Calibri"/>
        <family val="2"/>
      </rPr>
      <t>CAP ‐ 7</t>
    </r>
  </si>
  <si>
    <r>
      <rPr>
        <sz val="7"/>
        <rFont val="Calibri"/>
        <family val="2"/>
      </rPr>
      <t>CAP ‐ 20</t>
    </r>
  </si>
  <si>
    <r>
      <rPr>
        <sz val="7"/>
        <rFont val="Calibri"/>
        <family val="2"/>
      </rPr>
      <t>CAP ‐ 40</t>
    </r>
  </si>
  <si>
    <r>
      <rPr>
        <b/>
        <sz val="7"/>
        <rFont val="Calibri"/>
        <family val="2"/>
      </rPr>
      <t>CAP ‐ Segundo ensaio de Penetração,</t>
    </r>
  </si>
  <si>
    <r>
      <rPr>
        <sz val="7"/>
        <rFont val="Calibri"/>
        <family val="2"/>
      </rPr>
      <t>CAP ‐ 30/45</t>
    </r>
  </si>
  <si>
    <r>
      <rPr>
        <sz val="7"/>
        <rFont val="Calibri"/>
        <family val="2"/>
      </rPr>
      <t>CAP ‐ 50/70</t>
    </r>
  </si>
  <si>
    <r>
      <rPr>
        <sz val="7"/>
        <rFont val="Calibri"/>
        <family val="2"/>
      </rPr>
      <t>CAP ‐ 85/100</t>
    </r>
  </si>
  <si>
    <r>
      <rPr>
        <sz val="7"/>
        <rFont val="Calibri"/>
        <family val="2"/>
      </rPr>
      <t>CAP ‐ 55/75</t>
    </r>
  </si>
  <si>
    <r>
      <rPr>
        <sz val="7"/>
        <rFont val="Calibri"/>
        <family val="2"/>
      </rPr>
      <t>CAP ‐ 150/200</t>
    </r>
  </si>
  <si>
    <r>
      <rPr>
        <b/>
        <sz val="7"/>
        <rFont val="Calibri"/>
        <family val="2"/>
      </rPr>
      <t>Asfalto Diluído</t>
    </r>
  </si>
  <si>
    <r>
      <rPr>
        <sz val="7"/>
        <rFont val="Calibri"/>
        <family val="2"/>
      </rPr>
      <t>CM ECOPRIME</t>
    </r>
  </si>
  <si>
    <r>
      <rPr>
        <sz val="7"/>
        <rFont val="Calibri"/>
        <family val="2"/>
      </rPr>
      <t>CR‐70</t>
    </r>
  </si>
  <si>
    <r>
      <rPr>
        <sz val="7"/>
        <rFont val="Calibri"/>
        <family val="2"/>
      </rPr>
      <t>EAI CM ECOIMPRIMA</t>
    </r>
  </si>
  <si>
    <r>
      <rPr>
        <sz val="7"/>
        <rFont val="Calibri"/>
        <family val="2"/>
      </rPr>
      <t>30 TON</t>
    </r>
  </si>
  <si>
    <r>
      <rPr>
        <b/>
        <sz val="7"/>
        <rFont val="Calibri"/>
        <family val="2"/>
      </rPr>
      <t>R$  3.680,00</t>
    </r>
  </si>
  <si>
    <r>
      <rPr>
        <b/>
        <sz val="7"/>
        <rFont val="Calibri"/>
        <family val="2"/>
      </rPr>
      <t>R$              3,68</t>
    </r>
  </si>
  <si>
    <r>
      <rPr>
        <sz val="7"/>
        <rFont val="Calibri"/>
        <family val="2"/>
      </rPr>
      <t>CR‐3000</t>
    </r>
  </si>
  <si>
    <r>
      <rPr>
        <sz val="7"/>
        <rFont val="Calibri"/>
        <family val="2"/>
      </rPr>
      <t>CM‐30</t>
    </r>
  </si>
  <si>
    <r>
      <rPr>
        <sz val="7"/>
        <rFont val="Calibri"/>
        <family val="2"/>
      </rPr>
      <t>CM‐70</t>
    </r>
  </si>
  <si>
    <r>
      <rPr>
        <sz val="7"/>
        <rFont val="Calibri"/>
        <family val="2"/>
      </rPr>
      <t>CM‐250</t>
    </r>
  </si>
  <si>
    <r>
      <rPr>
        <sz val="7"/>
        <rFont val="Calibri"/>
        <family val="2"/>
      </rPr>
      <t>CM‐800</t>
    </r>
  </si>
  <si>
    <r>
      <rPr>
        <b/>
        <sz val="7"/>
        <rFont val="Calibri"/>
        <family val="2"/>
      </rPr>
      <t>Emulsão Asfáltica</t>
    </r>
  </si>
  <si>
    <r>
      <rPr>
        <sz val="7"/>
        <rFont val="Calibri"/>
        <family val="2"/>
      </rPr>
      <t>RR‐1C</t>
    </r>
  </si>
  <si>
    <r>
      <rPr>
        <sz val="7"/>
        <rFont val="Calibri"/>
        <family val="2"/>
      </rPr>
      <t>RR‐2C</t>
    </r>
  </si>
  <si>
    <r>
      <rPr>
        <sz val="7"/>
        <rFont val="Calibri"/>
        <family val="2"/>
      </rPr>
      <t>RL‐1C</t>
    </r>
  </si>
  <si>
    <r>
      <rPr>
        <b/>
        <sz val="7.5"/>
        <rFont val="Arial"/>
        <family val="2"/>
      </rPr>
      <t xml:space="preserve">PINTURA DE EIXO VIÁRIO SOBRE ASFALTO COM TINTA RETRORREFLETIVA A BASE DE RESINA ACRÍLICA COM MICROESFERAS DE VIDRO, APLICAÇÃO MECÂNICA COM DEMARCADORA
</t>
    </r>
    <r>
      <rPr>
        <b/>
        <sz val="7.5"/>
        <rFont val="Arial"/>
        <family val="2"/>
      </rPr>
      <t>7.1       AUTOPROPELIDA. AF_05/2021</t>
    </r>
  </si>
  <si>
    <t>EXECUÇÃO DOS SERVIÇOS DE DRENAGEM SUPERFICIAL E PAVIMENTAÇÃO ASFÁLTICA DE VIAS EM GARRAFÃO DO NORTE</t>
  </si>
  <si>
    <t>6.1.1      ATERRO MANUAL DE VALAS COM AREIA PARA ATERRO E COMPACTAÇÃO MECANIZADA. AF_05/2016</t>
  </si>
  <si>
    <t>6.1.2      EXECUÇÃO DE PASSEIO (CALÇADA) OU PISO DE CONCRETO COM CONCRETO MOLDADO IN LOCO, FEITO EM OBRA, ACABAMENTO CONVENCIONAL, ESPESSURA 6 CM, ARMADO. AF_07/2016</t>
  </si>
  <si>
    <t>6.2.2      FABRICAÇÃO, MONTAGEM E DESMONTAGEM DE FÔRMA PARA VIGA BALDRAME, EM MADEIRA SERRADA, E=25 MM, 2 UTILIZAÇÕES. AF_06/2017
TRAVESSA ARTHUR BERNADEZ</t>
  </si>
  <si>
    <t>6.2       TENTO</t>
  </si>
  <si>
    <t>6         URBANISMO DO PASSEIO</t>
  </si>
  <si>
    <t>6.1       CALÇADA</t>
  </si>
  <si>
    <t>6.2.1      ESCAVAÇÃO MANUAL DE VALA COM PROFUNDIDADE MENOR OU IGUAL A 1,30 M. AF_02/2021</t>
  </si>
  <si>
    <t>5.3       EXECUÇÃO DE SARJETÃO DE CONCRETO USINADO, MOLDADA IN LOCO EM TRECHO RETO, 100 CM BASE X 20 CM ALTURA. AF_06/2016</t>
  </si>
  <si>
    <t>4.1       REGULARIZAÇÃO DE BASE</t>
  </si>
  <si>
    <t>4.1.1      LIMPEZA MECANIZADA DE CAMADA VEGETAL, VEGETAÇÃO E PEQUENAS ÁRVORES (DIÂMETRO DE TRONCO MENOR QUE 0,20 M), COM TRATOR DE ESTEIRAS.AF_05/2018</t>
  </si>
  <si>
    <t>4.1.2      REGULARIZAÇÃO E COMPACTAÇÃO DE SUBLEITO DE SOLO PREDOMINANTEMENTE ARENOSO. AF_11/2019</t>
  </si>
  <si>
    <t>4.1.3      ESCAVAÇÃO HORIZONTAL, INCLUINDO CARGA E DESCARGA EM SOLO DE 1A CATEGORIA COM TRATOR DE ESTEIRAS (100HP/LÂMINA: 2,19M3). AF_07/2020</t>
  </si>
  <si>
    <t>4.1.4      TRANSPORTE COM CAMINHÃO BASCULANTE DE 6 M³, EM VIA URBANA EM LEITO NATURAL (UNIDADE: M3XKM). AF_07/2020</t>
  </si>
  <si>
    <t xml:space="preserve">2.2
</t>
  </si>
  <si>
    <t>EXECUÇÃO DE DEPOSITO EM CANTEIRO DE OBRA EM CHAPA DE MADEIRA COMPENSADA, NÃO INCLUSO MIBILIARIO</t>
  </si>
  <si>
    <t>2.3</t>
  </si>
  <si>
    <t>LOCAÇÃO DE PAVIMENTAÇÃO. AF_10/2018</t>
  </si>
  <si>
    <t>2        SERVIÇOS PRELIMINARES</t>
  </si>
  <si>
    <t>2.1            PLACA DE OBRA EM LONA COM PLOTAGEM DEGRÁFICA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</si>
</sst>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00"/>
    <numFmt numFmtId="165" formatCode="000000"/>
    <numFmt numFmtId="166" formatCode="0.000"/>
    <numFmt numFmtId="167" formatCode="0.0000"/>
    <numFmt numFmtId="168" formatCode="&quot;R$&quot;\ #,##0.00"/>
  </numFmts>
  <fonts count="72" x14ac:knownFonts="1">
    <font>
      <sz val="10"/>
      <color rgb="FF000000"/>
      <name val="Times New Roman"/>
      <charset val="204"/>
    </font>
    <font>
      <b/>
      <sz val="9"/>
      <name val="Arial"/>
    </font>
    <font>
      <b/>
      <sz val="8.5"/>
      <name val="Arial"/>
    </font>
    <font>
      <sz val="8.5"/>
      <name val="Arial"/>
    </font>
    <font>
      <sz val="7.5"/>
      <name val="Arial"/>
    </font>
    <font>
      <sz val="8.5"/>
      <color rgb="FF000000"/>
      <name val="Arial"/>
      <family val="2"/>
    </font>
    <font>
      <b/>
      <sz val="8.5"/>
      <color rgb="FF000000"/>
      <name val="Arial"/>
      <family val="2"/>
    </font>
    <font>
      <b/>
      <sz val="6"/>
      <name val="Times New Roman"/>
    </font>
    <font>
      <b/>
      <sz val="5.5"/>
      <name val="Calibri"/>
    </font>
    <font>
      <b/>
      <sz val="5"/>
      <name val="Arial"/>
    </font>
    <font>
      <b/>
      <sz val="5"/>
      <color rgb="FF000000"/>
      <name val="Arial"/>
      <family val="2"/>
    </font>
    <font>
      <sz val="5"/>
      <name val="Arial"/>
    </font>
    <font>
      <sz val="5"/>
      <color rgb="FF000000"/>
      <name val="Arial"/>
      <family val="2"/>
    </font>
    <font>
      <sz val="5.5"/>
      <name val="Trebuchet MS"/>
    </font>
    <font>
      <b/>
      <sz val="6"/>
      <name val="Calibri"/>
    </font>
    <font>
      <b/>
      <sz val="6"/>
      <color rgb="FF000000"/>
      <name val="Calibri"/>
      <family val="2"/>
    </font>
    <font>
      <b/>
      <sz val="9"/>
      <name val="Times New Roman"/>
    </font>
    <font>
      <b/>
      <sz val="8"/>
      <name val="Times New Roman"/>
    </font>
    <font>
      <b/>
      <sz val="8"/>
      <name val="Arial"/>
    </font>
    <font>
      <sz val="8"/>
      <name val="Arial"/>
    </font>
    <font>
      <sz val="8"/>
      <name val="Calibri"/>
    </font>
    <font>
      <sz val="8"/>
      <color rgb="FF000000"/>
      <name val="Arial"/>
      <family val="2"/>
    </font>
    <font>
      <sz val="7"/>
      <name val="Arial"/>
    </font>
    <font>
      <b/>
      <sz val="8"/>
      <color rgb="FF000000"/>
      <name val="Arial"/>
      <family val="2"/>
    </font>
    <font>
      <b/>
      <sz val="7.5"/>
      <name val="Arial"/>
    </font>
    <font>
      <sz val="7.5"/>
      <color rgb="FF000000"/>
      <name val="Arial"/>
      <family val="2"/>
    </font>
    <font>
      <b/>
      <sz val="9.5"/>
      <name val="Times New Roman"/>
    </font>
    <font>
      <b/>
      <sz val="9.5"/>
      <name val="Arial"/>
    </font>
    <font>
      <sz val="9.5"/>
      <name val="Calibri"/>
    </font>
    <font>
      <sz val="9.5"/>
      <color rgb="FF000000"/>
      <name val="Calibri"/>
      <family val="2"/>
    </font>
    <font>
      <b/>
      <sz val="10.5"/>
      <name val="Arial"/>
    </font>
    <font>
      <b/>
      <sz val="7.5"/>
      <color rgb="FF000000"/>
      <name val="Arial"/>
      <family val="2"/>
    </font>
    <font>
      <sz val="7"/>
      <name val="Trebuchet MS"/>
    </font>
    <font>
      <b/>
      <sz val="7"/>
      <name val="Times New Roman"/>
    </font>
    <font>
      <b/>
      <sz val="7"/>
      <name val="Arial"/>
    </font>
    <font>
      <b/>
      <sz val="6"/>
      <color rgb="FF000000"/>
      <name val="Arial"/>
      <family val="2"/>
    </font>
    <font>
      <b/>
      <sz val="6"/>
      <name val="Arial"/>
    </font>
    <font>
      <sz val="6"/>
      <color rgb="FF000000"/>
      <name val="Arial"/>
      <family val="2"/>
    </font>
    <font>
      <sz val="6"/>
      <name val="Arial"/>
    </font>
    <font>
      <b/>
      <sz val="7"/>
      <name val="Calibri"/>
    </font>
    <font>
      <sz val="7"/>
      <name val="Calibri"/>
    </font>
    <font>
      <b/>
      <sz val="9"/>
      <name val="Arial"/>
      <family val="2"/>
    </font>
    <font>
      <b/>
      <sz val="8.5"/>
      <name val="Arial"/>
      <family val="2"/>
    </font>
    <font>
      <sz val="8.5"/>
      <name val="Arial"/>
      <family val="2"/>
    </font>
    <font>
      <sz val="7.5"/>
      <name val="Arial"/>
      <family val="2"/>
    </font>
    <font>
      <b/>
      <sz val="5.5"/>
      <name val="Calibri"/>
      <family val="2"/>
    </font>
    <font>
      <b/>
      <sz val="7"/>
      <name val="Arial"/>
      <family val="2"/>
    </font>
    <font>
      <b/>
      <vertAlign val="superscript"/>
      <sz val="5.5"/>
      <name val="Calibri"/>
      <family val="2"/>
    </font>
    <font>
      <b/>
      <sz val="5"/>
      <name val="Arial"/>
      <family val="2"/>
    </font>
    <font>
      <sz val="5"/>
      <name val="Arial"/>
      <family val="2"/>
    </font>
    <font>
      <sz val="5.5"/>
      <name val="Trebuchet MS"/>
      <family val="2"/>
    </font>
    <font>
      <b/>
      <sz val="6"/>
      <name val="Calibri"/>
      <family val="2"/>
    </font>
    <font>
      <b/>
      <sz val="9"/>
      <name val="Times New Roman"/>
      <family val="1"/>
    </font>
    <font>
      <b/>
      <sz val="8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sz val="7"/>
      <name val="Arial"/>
      <family val="2"/>
    </font>
    <font>
      <b/>
      <sz val="7.5"/>
      <name val="Arial"/>
      <family val="2"/>
    </font>
    <font>
      <b/>
      <vertAlign val="superscript"/>
      <sz val="7.5"/>
      <name val="Arial"/>
      <family val="2"/>
    </font>
    <font>
      <vertAlign val="superscript"/>
      <sz val="7.5"/>
      <name val="Arial"/>
      <family val="2"/>
    </font>
    <font>
      <b/>
      <sz val="9.5"/>
      <name val="Times New Roman"/>
      <family val="1"/>
    </font>
    <font>
      <b/>
      <sz val="9.5"/>
      <name val="Arial"/>
      <family val="2"/>
    </font>
    <font>
      <sz val="9.5"/>
      <name val="Calibri"/>
      <family val="2"/>
    </font>
    <font>
      <b/>
      <sz val="10.5"/>
      <name val="Arial"/>
      <family val="2"/>
    </font>
    <font>
      <b/>
      <sz val="7"/>
      <name val="Times New Roman"/>
      <family val="1"/>
    </font>
    <font>
      <b/>
      <sz val="6"/>
      <name val="Arial"/>
      <family val="2"/>
    </font>
    <font>
      <sz val="6"/>
      <name val="Arial"/>
      <family val="2"/>
    </font>
    <font>
      <b/>
      <sz val="7"/>
      <name val="Calibri"/>
      <family val="2"/>
    </font>
    <font>
      <sz val="7"/>
      <name val="Calibri"/>
      <family val="2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rgb="FF8EA9DB"/>
      </patternFill>
    </fill>
    <fill>
      <patternFill patternType="solid">
        <fgColor rgb="FFB4C6E7"/>
      </patternFill>
    </fill>
    <fill>
      <patternFill patternType="solid">
        <fgColor rgb="FF9BC2E6"/>
      </patternFill>
    </fill>
    <fill>
      <patternFill patternType="solid">
        <fgColor rgb="FFF8CBAD"/>
      </patternFill>
    </fill>
    <fill>
      <patternFill patternType="solid">
        <fgColor rgb="FFA6A6A6"/>
      </patternFill>
    </fill>
    <fill>
      <patternFill patternType="solid">
        <fgColor rgb="FFD9E1F1"/>
      </patternFill>
    </fill>
    <fill>
      <patternFill patternType="solid">
        <fgColor rgb="FFACB9CA"/>
      </patternFill>
    </fill>
    <fill>
      <patternFill patternType="solid">
        <fgColor rgb="FF8497B0"/>
      </patternFill>
    </fill>
    <fill>
      <patternFill patternType="solid">
        <fgColor rgb="FFFFFF5C"/>
      </patternFill>
    </fill>
    <fill>
      <patternFill patternType="solid">
        <fgColor rgb="FFBFBFBF"/>
      </patternFill>
    </fill>
    <fill>
      <patternFill patternType="solid">
        <fgColor rgb="FFFFE699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81">
    <xf numFmtId="0" fontId="0" fillId="0" borderId="0" xfId="0" applyFill="1" applyBorder="1" applyAlignment="1">
      <alignment horizontal="left" vertical="top"/>
    </xf>
    <xf numFmtId="0" fontId="3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 indent="2"/>
    </xf>
    <xf numFmtId="4" fontId="5" fillId="0" borderId="1" xfId="0" applyNumberFormat="1" applyFont="1" applyFill="1" applyBorder="1" applyAlignment="1">
      <alignment horizontal="center" vertical="top" shrinkToFit="1"/>
    </xf>
    <xf numFmtId="2" fontId="5" fillId="0" borderId="1" xfId="0" applyNumberFormat="1" applyFont="1" applyFill="1" applyBorder="1" applyAlignment="1">
      <alignment horizontal="center" vertical="top" shrinkToFit="1"/>
    </xf>
    <xf numFmtId="0" fontId="3" fillId="0" borderId="1" xfId="0" applyFont="1" applyFill="1" applyBorder="1" applyAlignment="1">
      <alignment horizontal="left" vertical="top" wrapText="1"/>
    </xf>
    <xf numFmtId="4" fontId="6" fillId="0" borderId="1" xfId="0" applyNumberFormat="1" applyFont="1" applyFill="1" applyBorder="1" applyAlignment="1">
      <alignment horizontal="center" vertical="top" shrinkToFit="1"/>
    </xf>
    <xf numFmtId="2" fontId="6" fillId="0" borderId="1" xfId="0" applyNumberFormat="1" applyFont="1" applyFill="1" applyBorder="1" applyAlignment="1">
      <alignment horizontal="center" vertical="top" shrinkToFit="1"/>
    </xf>
    <xf numFmtId="0" fontId="0" fillId="0" borderId="0" xfId="0" applyFill="1" applyBorder="1" applyAlignment="1">
      <alignment horizontal="left" vertical="top" wrapText="1" indent="50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center" wrapText="1"/>
    </xf>
    <xf numFmtId="4" fontId="12" fillId="0" borderId="4" xfId="0" applyNumberFormat="1" applyFont="1" applyFill="1" applyBorder="1" applyAlignment="1">
      <alignment horizontal="right" vertical="center" shrinkToFit="1"/>
    </xf>
    <xf numFmtId="2" fontId="12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right" vertical="top" wrapText="1"/>
    </xf>
    <xf numFmtId="1" fontId="5" fillId="0" borderId="1" xfId="0" applyNumberFormat="1" applyFont="1" applyFill="1" applyBorder="1" applyAlignment="1">
      <alignment horizontal="right" vertical="top" indent="1" shrinkToFit="1"/>
    </xf>
    <xf numFmtId="1" fontId="5" fillId="0" borderId="1" xfId="0" applyNumberFormat="1" applyFont="1" applyFill="1" applyBorder="1" applyAlignment="1">
      <alignment horizontal="left" vertical="top" indent="1" shrinkToFit="1"/>
    </xf>
    <xf numFmtId="0" fontId="3" fillId="0" borderId="2" xfId="0" applyFont="1" applyFill="1" applyBorder="1" applyAlignment="1">
      <alignment horizontal="center" vertical="top" wrapText="1"/>
    </xf>
    <xf numFmtId="2" fontId="5" fillId="0" borderId="4" xfId="0" applyNumberFormat="1" applyFont="1" applyFill="1" applyBorder="1" applyAlignment="1">
      <alignment horizontal="center" vertical="top" shrinkToFit="1"/>
    </xf>
    <xf numFmtId="0" fontId="3" fillId="0" borderId="2" xfId="0" applyFont="1" applyFill="1" applyBorder="1" applyAlignment="1">
      <alignment horizontal="right" vertical="top" wrapText="1"/>
    </xf>
    <xf numFmtId="4" fontId="5" fillId="0" borderId="4" xfId="0" applyNumberFormat="1" applyFont="1" applyFill="1" applyBorder="1" applyAlignment="1">
      <alignment horizontal="right" vertical="top" shrinkToFit="1"/>
    </xf>
    <xf numFmtId="0" fontId="2" fillId="0" borderId="2" xfId="0" applyFont="1" applyFill="1" applyBorder="1" applyAlignment="1">
      <alignment horizontal="right" vertical="top" wrapText="1"/>
    </xf>
    <xf numFmtId="4" fontId="6" fillId="0" borderId="4" xfId="0" applyNumberFormat="1" applyFont="1" applyFill="1" applyBorder="1" applyAlignment="1">
      <alignment horizontal="right" vertical="top" shrinkToFit="1"/>
    </xf>
    <xf numFmtId="1" fontId="5" fillId="0" borderId="1" xfId="0" applyNumberFormat="1" applyFont="1" applyFill="1" applyBorder="1" applyAlignment="1">
      <alignment horizontal="center" vertical="top" shrinkToFit="1"/>
    </xf>
    <xf numFmtId="0" fontId="19" fillId="0" borderId="1" xfId="0" applyFont="1" applyFill="1" applyBorder="1" applyAlignment="1">
      <alignment horizontal="center" vertical="top" wrapText="1"/>
    </xf>
    <xf numFmtId="2" fontId="21" fillId="0" borderId="1" xfId="0" applyNumberFormat="1" applyFont="1" applyFill="1" applyBorder="1" applyAlignment="1">
      <alignment horizontal="center" vertical="top" shrinkToFit="1"/>
    </xf>
    <xf numFmtId="0" fontId="0" fillId="0" borderId="0" xfId="0" applyFill="1" applyBorder="1" applyAlignment="1">
      <alignment horizontal="left" vertical="top" wrapText="1" indent="7"/>
    </xf>
    <xf numFmtId="0" fontId="0" fillId="0" borderId="1" xfId="0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top" wrapText="1"/>
    </xf>
    <xf numFmtId="0" fontId="24" fillId="2" borderId="3" xfId="0" applyFont="1" applyFill="1" applyBorder="1" applyAlignment="1">
      <alignment horizontal="left" vertical="top" wrapText="1" indent="2"/>
    </xf>
    <xf numFmtId="0" fontId="24" fillId="2" borderId="4" xfId="0" applyFont="1" applyFill="1" applyBorder="1" applyAlignment="1">
      <alignment horizontal="left" vertical="top" wrapText="1" indent="2"/>
    </xf>
    <xf numFmtId="0" fontId="24" fillId="0" borderId="0" xfId="0" applyFont="1" applyFill="1" applyBorder="1" applyAlignment="1">
      <alignment horizontal="left" vertical="top" wrapText="1" indent="2"/>
    </xf>
    <xf numFmtId="0" fontId="0" fillId="0" borderId="0" xfId="0" applyFill="1" applyBorder="1" applyAlignment="1">
      <alignment horizontal="left" vertical="top" wrapText="1" indent="1"/>
    </xf>
    <xf numFmtId="4" fontId="25" fillId="0" borderId="1" xfId="0" applyNumberFormat="1" applyFont="1" applyFill="1" applyBorder="1" applyAlignment="1">
      <alignment horizontal="center" vertical="top" shrinkToFit="1"/>
    </xf>
    <xf numFmtId="2" fontId="25" fillId="0" borderId="1" xfId="0" applyNumberFormat="1" applyFont="1" applyFill="1" applyBorder="1" applyAlignment="1">
      <alignment horizontal="center" vertical="top" shrinkToFit="1"/>
    </xf>
    <xf numFmtId="0" fontId="4" fillId="0" borderId="1" xfId="0" applyFont="1" applyFill="1" applyBorder="1" applyAlignment="1">
      <alignment horizontal="right" vertical="top" wrapText="1" indent="3"/>
    </xf>
    <xf numFmtId="0" fontId="4" fillId="0" borderId="1" xfId="0" applyFont="1" applyFill="1" applyBorder="1" applyAlignment="1">
      <alignment horizontal="left" vertical="top" wrapText="1" indent="2"/>
    </xf>
    <xf numFmtId="0" fontId="4" fillId="0" borderId="1" xfId="0" applyFont="1" applyFill="1" applyBorder="1" applyAlignment="1">
      <alignment horizontal="left" vertical="top" wrapText="1" indent="5"/>
    </xf>
    <xf numFmtId="2" fontId="25" fillId="0" borderId="1" xfId="0" applyNumberFormat="1" applyFont="1" applyFill="1" applyBorder="1" applyAlignment="1">
      <alignment horizontal="right" vertical="top" indent="2" shrinkToFit="1"/>
    </xf>
    <xf numFmtId="4" fontId="25" fillId="0" borderId="1" xfId="0" applyNumberFormat="1" applyFont="1" applyFill="1" applyBorder="1" applyAlignment="1">
      <alignment horizontal="left" vertical="top" indent="2" shrinkToFit="1"/>
    </xf>
    <xf numFmtId="0" fontId="4" fillId="0" borderId="1" xfId="0" applyFont="1" applyFill="1" applyBorder="1" applyAlignment="1">
      <alignment horizontal="right" vertical="top" wrapText="1" indent="2"/>
    </xf>
    <xf numFmtId="2" fontId="25" fillId="0" borderId="1" xfId="0" applyNumberFormat="1" applyFont="1" applyFill="1" applyBorder="1" applyAlignment="1">
      <alignment horizontal="left" vertical="top" indent="2" shrinkToFit="1"/>
    </xf>
    <xf numFmtId="4" fontId="25" fillId="0" borderId="1" xfId="0" applyNumberFormat="1" applyFont="1" applyFill="1" applyBorder="1" applyAlignment="1">
      <alignment horizontal="right" vertical="top" indent="2" shrinkToFit="1"/>
    </xf>
    <xf numFmtId="0" fontId="4" fillId="0" borderId="1" xfId="0" applyFont="1" applyFill="1" applyBorder="1" applyAlignment="1">
      <alignment horizontal="left" vertical="top" wrapText="1"/>
    </xf>
    <xf numFmtId="1" fontId="25" fillId="0" borderId="1" xfId="0" applyNumberFormat="1" applyFont="1" applyFill="1" applyBorder="1" applyAlignment="1">
      <alignment horizontal="center" vertical="top" shrinkToFit="1"/>
    </xf>
    <xf numFmtId="0" fontId="4" fillId="0" borderId="1" xfId="0" applyFont="1" applyFill="1" applyBorder="1" applyAlignment="1">
      <alignment horizontal="left" vertical="top" wrapText="1" indent="4"/>
    </xf>
    <xf numFmtId="2" fontId="25" fillId="0" borderId="1" xfId="0" applyNumberFormat="1" applyFont="1" applyFill="1" applyBorder="1" applyAlignment="1">
      <alignment horizontal="left" vertical="top" indent="4" shrinkToFit="1"/>
    </xf>
    <xf numFmtId="0" fontId="0" fillId="0" borderId="1" xfId="0" applyFill="1" applyBorder="1" applyAlignment="1">
      <alignment horizontal="left" vertical="top" wrapText="1" indent="1"/>
    </xf>
    <xf numFmtId="0" fontId="4" fillId="0" borderId="1" xfId="0" applyFont="1" applyFill="1" applyBorder="1" applyAlignment="1">
      <alignment horizontal="right" vertical="top" wrapText="1" indent="5"/>
    </xf>
    <xf numFmtId="4" fontId="25" fillId="0" borderId="1" xfId="0" applyNumberFormat="1" applyFont="1" applyFill="1" applyBorder="1" applyAlignment="1">
      <alignment horizontal="right" vertical="top" indent="4" shrinkToFit="1"/>
    </xf>
    <xf numFmtId="4" fontId="25" fillId="0" borderId="1" xfId="0" applyNumberFormat="1" applyFont="1" applyFill="1" applyBorder="1" applyAlignment="1">
      <alignment horizontal="left" vertical="top" indent="3" shrinkToFit="1"/>
    </xf>
    <xf numFmtId="2" fontId="25" fillId="0" borderId="1" xfId="0" applyNumberFormat="1" applyFont="1" applyFill="1" applyBorder="1" applyAlignment="1">
      <alignment horizontal="right" vertical="top" indent="5" shrinkToFit="1"/>
    </xf>
    <xf numFmtId="0" fontId="0" fillId="0" borderId="0" xfId="0" applyFill="1" applyBorder="1" applyAlignment="1">
      <alignment horizontal="left" vertical="top" wrapText="1" indent="3"/>
    </xf>
    <xf numFmtId="166" fontId="25" fillId="0" borderId="1" xfId="0" applyNumberFormat="1" applyFont="1" applyFill="1" applyBorder="1" applyAlignment="1">
      <alignment horizontal="center" vertical="top" shrinkToFit="1"/>
    </xf>
    <xf numFmtId="4" fontId="25" fillId="0" borderId="1" xfId="0" applyNumberFormat="1" applyFont="1" applyFill="1" applyBorder="1" applyAlignment="1">
      <alignment horizontal="right" vertical="top" shrinkToFit="1"/>
    </xf>
    <xf numFmtId="2" fontId="25" fillId="0" borderId="1" xfId="0" applyNumberFormat="1" applyFont="1" applyFill="1" applyBorder="1" applyAlignment="1">
      <alignment horizontal="right" vertical="top" shrinkToFit="1"/>
    </xf>
    <xf numFmtId="0" fontId="26" fillId="0" borderId="0" xfId="0" applyFont="1" applyFill="1" applyBorder="1" applyAlignment="1">
      <alignment horizontal="left" vertical="top" wrapText="1" indent="2"/>
    </xf>
    <xf numFmtId="0" fontId="28" fillId="0" borderId="5" xfId="0" applyFont="1" applyFill="1" applyBorder="1" applyAlignment="1">
      <alignment horizontal="center" vertical="top" wrapText="1"/>
    </xf>
    <xf numFmtId="0" fontId="28" fillId="0" borderId="5" xfId="0" applyFont="1" applyFill="1" applyBorder="1" applyAlignment="1">
      <alignment horizontal="left" vertical="top" wrapText="1"/>
    </xf>
    <xf numFmtId="10" fontId="29" fillId="0" borderId="5" xfId="0" applyNumberFormat="1" applyFont="1" applyFill="1" applyBorder="1" applyAlignment="1">
      <alignment horizontal="center" vertical="top" shrinkToFit="1"/>
    </xf>
    <xf numFmtId="0" fontId="28" fillId="0" borderId="15" xfId="0" applyFont="1" applyFill="1" applyBorder="1" applyAlignment="1">
      <alignment horizontal="center" vertical="top" wrapText="1"/>
    </xf>
    <xf numFmtId="0" fontId="28" fillId="0" borderId="15" xfId="0" applyFont="1" applyFill="1" applyBorder="1" applyAlignment="1">
      <alignment horizontal="left" vertical="top" wrapText="1"/>
    </xf>
    <xf numFmtId="10" fontId="29" fillId="0" borderId="15" xfId="0" applyNumberFormat="1" applyFont="1" applyFill="1" applyBorder="1" applyAlignment="1">
      <alignment horizontal="center" vertical="top" shrinkToFit="1"/>
    </xf>
    <xf numFmtId="10" fontId="29" fillId="0" borderId="6" xfId="0" applyNumberFormat="1" applyFont="1" applyFill="1" applyBorder="1" applyAlignment="1">
      <alignment horizontal="center" vertical="top" shrinkToFit="1"/>
    </xf>
    <xf numFmtId="0" fontId="28" fillId="0" borderId="6" xfId="0" applyFont="1" applyFill="1" applyBorder="1" applyAlignment="1">
      <alignment horizontal="center" vertical="top" wrapText="1"/>
    </xf>
    <xf numFmtId="0" fontId="28" fillId="0" borderId="6" xfId="0" applyFont="1" applyFill="1" applyBorder="1" applyAlignment="1">
      <alignment horizontal="left" vertical="top" wrapText="1"/>
    </xf>
    <xf numFmtId="10" fontId="5" fillId="10" borderId="1" xfId="0" applyNumberFormat="1" applyFont="1" applyFill="1" applyBorder="1" applyAlignment="1">
      <alignment horizontal="center" vertical="top" shrinkToFit="1"/>
    </xf>
    <xf numFmtId="0" fontId="2" fillId="0" borderId="2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left" vertical="top" wrapText="1"/>
    </xf>
    <xf numFmtId="10" fontId="5" fillId="0" borderId="5" xfId="0" applyNumberFormat="1" applyFont="1" applyFill="1" applyBorder="1" applyAlignment="1">
      <alignment horizontal="left" vertical="top" indent="1" shrinkToFit="1"/>
    </xf>
    <xf numFmtId="10" fontId="5" fillId="0" borderId="15" xfId="0" applyNumberFormat="1" applyFont="1" applyFill="1" applyBorder="1" applyAlignment="1">
      <alignment horizontal="left" vertical="top" indent="1" shrinkToFit="1"/>
    </xf>
    <xf numFmtId="10" fontId="5" fillId="0" borderId="6" xfId="0" applyNumberFormat="1" applyFont="1" applyFill="1" applyBorder="1" applyAlignment="1">
      <alignment horizontal="left" vertical="top" indent="1" shrinkToFit="1"/>
    </xf>
    <xf numFmtId="10" fontId="6" fillId="10" borderId="1" xfId="0" applyNumberFormat="1" applyFont="1" applyFill="1" applyBorder="1" applyAlignment="1">
      <alignment horizontal="left" vertical="top" indent="1" shrinkToFit="1"/>
    </xf>
    <xf numFmtId="10" fontId="6" fillId="10" borderId="1" xfId="0" applyNumberFormat="1" applyFont="1" applyFill="1" applyBorder="1" applyAlignment="1">
      <alignment horizontal="left" vertical="center" indent="1" shrinkToFit="1"/>
    </xf>
    <xf numFmtId="0" fontId="22" fillId="0" borderId="0" xfId="0" applyFont="1" applyFill="1" applyBorder="1" applyAlignment="1">
      <alignment horizontal="left" vertical="top" wrapText="1" indent="7"/>
    </xf>
    <xf numFmtId="0" fontId="0" fillId="0" borderId="0" xfId="0" applyFill="1" applyBorder="1" applyAlignment="1">
      <alignment horizontal="left" vertical="top" wrapText="1" indent="45"/>
    </xf>
    <xf numFmtId="0" fontId="17" fillId="0" borderId="0" xfId="0" applyFont="1" applyFill="1" applyBorder="1" applyAlignment="1">
      <alignment horizontal="left" vertical="top" wrapText="1" indent="8"/>
    </xf>
    <xf numFmtId="0" fontId="30" fillId="0" borderId="0" xfId="0" applyFont="1" applyFill="1" applyBorder="1" applyAlignment="1">
      <alignment horizontal="center" vertical="top" wrapText="1"/>
    </xf>
    <xf numFmtId="0" fontId="24" fillId="11" borderId="1" xfId="0" applyFont="1" applyFill="1" applyBorder="1" applyAlignment="1">
      <alignment horizontal="center" vertical="center" wrapText="1"/>
    </xf>
    <xf numFmtId="0" fontId="24" fillId="11" borderId="1" xfId="0" applyFont="1" applyFill="1" applyBorder="1" applyAlignment="1">
      <alignment horizontal="center" vertical="top" wrapText="1"/>
    </xf>
    <xf numFmtId="0" fontId="4" fillId="11" borderId="1" xfId="0" applyFont="1" applyFill="1" applyBorder="1" applyAlignment="1">
      <alignment horizontal="center" vertical="top" wrapText="1"/>
    </xf>
    <xf numFmtId="10" fontId="25" fillId="0" borderId="1" xfId="0" applyNumberFormat="1" applyFont="1" applyFill="1" applyBorder="1" applyAlignment="1">
      <alignment horizontal="center" vertical="center" shrinkToFit="1"/>
    </xf>
    <xf numFmtId="0" fontId="0" fillId="11" borderId="1" xfId="0" applyFill="1" applyBorder="1" applyAlignment="1">
      <alignment horizontal="left" wrapText="1"/>
    </xf>
    <xf numFmtId="9" fontId="25" fillId="0" borderId="1" xfId="0" applyNumberFormat="1" applyFont="1" applyFill="1" applyBorder="1" applyAlignment="1">
      <alignment horizontal="center" vertical="center" shrinkToFit="1"/>
    </xf>
    <xf numFmtId="0" fontId="0" fillId="11" borderId="1" xfId="0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0" fillId="11" borderId="1" xfId="0" applyFill="1" applyBorder="1" applyAlignment="1">
      <alignment horizontal="left" vertical="top" wrapText="1"/>
    </xf>
    <xf numFmtId="0" fontId="33" fillId="0" borderId="0" xfId="0" applyFont="1" applyFill="1" applyBorder="1" applyAlignment="1">
      <alignment horizontal="left" vertical="top" wrapText="1" indent="2"/>
    </xf>
    <xf numFmtId="164" fontId="35" fillId="2" borderId="1" xfId="0" applyNumberFormat="1" applyFont="1" applyFill="1" applyBorder="1" applyAlignment="1">
      <alignment horizontal="center" vertical="top" shrinkToFit="1"/>
    </xf>
    <xf numFmtId="0" fontId="36" fillId="2" borderId="1" xfId="0" applyFont="1" applyFill="1" applyBorder="1" applyAlignment="1">
      <alignment horizontal="left" vertical="top" wrapText="1"/>
    </xf>
    <xf numFmtId="0" fontId="36" fillId="2" borderId="1" xfId="0" applyFont="1" applyFill="1" applyBorder="1" applyAlignment="1">
      <alignment horizontal="center" vertical="top" wrapText="1"/>
    </xf>
    <xf numFmtId="1" fontId="37" fillId="0" borderId="1" xfId="0" applyNumberFormat="1" applyFont="1" applyFill="1" applyBorder="1" applyAlignment="1">
      <alignment horizontal="center" vertical="top" shrinkToFit="1"/>
    </xf>
    <xf numFmtId="0" fontId="38" fillId="0" borderId="1" xfId="0" applyFont="1" applyFill="1" applyBorder="1" applyAlignment="1">
      <alignment horizontal="center" vertical="top" wrapText="1"/>
    </xf>
    <xf numFmtId="0" fontId="38" fillId="0" borderId="2" xfId="0" applyFont="1" applyFill="1" applyBorder="1" applyAlignment="1">
      <alignment horizontal="left" vertical="top" wrapText="1"/>
    </xf>
    <xf numFmtId="2" fontId="37" fillId="0" borderId="4" xfId="0" applyNumberFormat="1" applyFont="1" applyFill="1" applyBorder="1" applyAlignment="1">
      <alignment horizontal="right" vertical="top" shrinkToFit="1"/>
    </xf>
    <xf numFmtId="0" fontId="38" fillId="0" borderId="2" xfId="0" applyFont="1" applyFill="1" applyBorder="1" applyAlignment="1">
      <alignment horizontal="right" vertical="top" wrapText="1"/>
    </xf>
    <xf numFmtId="1" fontId="37" fillId="0" borderId="1" xfId="0" applyNumberFormat="1" applyFont="1" applyFill="1" applyBorder="1" applyAlignment="1">
      <alignment horizontal="center" vertical="center" shrinkToFit="1"/>
    </xf>
    <xf numFmtId="0" fontId="38" fillId="0" borderId="1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left" vertical="center" wrapText="1"/>
    </xf>
    <xf numFmtId="2" fontId="37" fillId="0" borderId="4" xfId="0" applyNumberFormat="1" applyFont="1" applyFill="1" applyBorder="1" applyAlignment="1">
      <alignment horizontal="right" vertical="center" shrinkToFit="1"/>
    </xf>
    <xf numFmtId="0" fontId="38" fillId="0" borderId="2" xfId="0" applyFont="1" applyFill="1" applyBorder="1" applyAlignment="1">
      <alignment horizontal="right" vertical="center" wrapText="1"/>
    </xf>
    <xf numFmtId="0" fontId="38" fillId="0" borderId="1" xfId="0" applyFont="1" applyFill="1" applyBorder="1" applyAlignment="1">
      <alignment horizontal="left" vertical="top" wrapText="1"/>
    </xf>
    <xf numFmtId="0" fontId="39" fillId="12" borderId="1" xfId="0" applyFont="1" applyFill="1" applyBorder="1" applyAlignment="1">
      <alignment horizontal="center" vertical="top" wrapText="1"/>
    </xf>
    <xf numFmtId="0" fontId="0" fillId="12" borderId="1" xfId="0" applyFill="1" applyBorder="1" applyAlignment="1">
      <alignment horizontal="left" wrapText="1"/>
    </xf>
    <xf numFmtId="0" fontId="39" fillId="12" borderId="1" xfId="0" applyFont="1" applyFill="1" applyBorder="1" applyAlignment="1">
      <alignment horizontal="left" vertical="top" wrapText="1"/>
    </xf>
    <xf numFmtId="0" fontId="40" fillId="0" borderId="1" xfId="0" applyFont="1" applyFill="1" applyBorder="1" applyAlignment="1">
      <alignment horizontal="center" vertical="top" wrapText="1"/>
    </xf>
    <xf numFmtId="0" fontId="39" fillId="0" borderId="1" xfId="0" applyFont="1" applyFill="1" applyBorder="1" applyAlignment="1">
      <alignment horizontal="center" vertical="top" wrapText="1"/>
    </xf>
    <xf numFmtId="0" fontId="39" fillId="0" borderId="1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 indent="39"/>
    </xf>
    <xf numFmtId="0" fontId="1" fillId="0" borderId="0" xfId="0" applyFont="1" applyFill="1" applyBorder="1" applyAlignment="1">
      <alignment horizontal="left" vertical="top" wrapText="1" indent="2"/>
    </xf>
    <xf numFmtId="0" fontId="0" fillId="0" borderId="0" xfId="0" applyFill="1" applyBorder="1" applyAlignment="1">
      <alignment horizontal="left" vertical="top" wrapText="1" indent="50"/>
    </xf>
    <xf numFmtId="0" fontId="0" fillId="0" borderId="0" xfId="0" applyFill="1" applyBorder="1" applyAlignment="1">
      <alignment horizontal="left" vertical="top" wrapText="1" indent="14"/>
    </xf>
    <xf numFmtId="0" fontId="16" fillId="0" borderId="0" xfId="0" applyFont="1" applyFill="1" applyBorder="1" applyAlignment="1">
      <alignment horizontal="left" vertical="top" wrapText="1" indent="4"/>
    </xf>
    <xf numFmtId="0" fontId="17" fillId="0" borderId="0" xfId="0" applyFont="1" applyFill="1" applyBorder="1" applyAlignment="1">
      <alignment horizontal="left" vertical="top" wrapText="1" indent="2"/>
    </xf>
    <xf numFmtId="0" fontId="18" fillId="0" borderId="0" xfId="0" applyFont="1" applyFill="1" applyBorder="1" applyAlignment="1">
      <alignment horizontal="left" vertical="top" wrapText="1" indent="7"/>
    </xf>
    <xf numFmtId="0" fontId="2" fillId="0" borderId="0" xfId="0" applyFont="1" applyFill="1" applyBorder="1" applyAlignment="1">
      <alignment horizontal="center" vertical="top" wrapText="1"/>
    </xf>
    <xf numFmtId="0" fontId="24" fillId="0" borderId="0" xfId="0" applyFont="1" applyFill="1" applyBorder="1" applyAlignment="1">
      <alignment horizontal="left" vertical="top" wrapText="1" indent="2"/>
    </xf>
    <xf numFmtId="0" fontId="0" fillId="0" borderId="0" xfId="0" applyFill="1" applyBorder="1" applyAlignment="1">
      <alignment horizontal="left" vertical="top" wrapText="1" indent="1"/>
    </xf>
    <xf numFmtId="0" fontId="33" fillId="0" borderId="0" xfId="0" applyFont="1" applyFill="1" applyBorder="1" applyAlignment="1">
      <alignment horizontal="center" wrapText="1"/>
    </xf>
    <xf numFmtId="0" fontId="34" fillId="0" borderId="13" xfId="0" applyFont="1" applyFill="1" applyBorder="1" applyAlignment="1">
      <alignment horizontal="center" vertical="top" wrapText="1"/>
    </xf>
    <xf numFmtId="10" fontId="31" fillId="0" borderId="1" xfId="0" applyNumberFormat="1" applyFont="1" applyFill="1" applyBorder="1" applyAlignment="1">
      <alignment horizontal="left" vertical="center" indent="3" shrinkToFit="1"/>
    </xf>
    <xf numFmtId="0" fontId="32" fillId="11" borderId="1" xfId="0" applyFont="1" applyFill="1" applyBorder="1" applyAlignment="1">
      <alignment horizontal="right" wrapText="1"/>
    </xf>
    <xf numFmtId="0" fontId="32" fillId="0" borderId="1" xfId="0" applyFont="1" applyFill="1" applyBorder="1" applyAlignment="1">
      <alignment horizontal="right" vertical="top" wrapText="1"/>
    </xf>
    <xf numFmtId="0" fontId="24" fillId="0" borderId="13" xfId="0" applyFont="1" applyFill="1" applyBorder="1" applyAlignment="1">
      <alignment horizontal="left" vertical="top" wrapText="1" indent="2"/>
    </xf>
    <xf numFmtId="0" fontId="4" fillId="0" borderId="3" xfId="0" applyFont="1" applyFill="1" applyBorder="1" applyAlignment="1">
      <alignment horizontal="left" vertical="top" wrapText="1" indent="8"/>
    </xf>
    <xf numFmtId="0" fontId="0" fillId="0" borderId="11" xfId="0" applyFill="1" applyBorder="1" applyAlignment="1">
      <alignment horizontal="left" vertical="top"/>
    </xf>
    <xf numFmtId="0" fontId="70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 wrapText="1" indent="2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 wrapText="1"/>
    </xf>
    <xf numFmtId="168" fontId="0" fillId="4" borderId="3" xfId="0" applyNumberFormat="1" applyFill="1" applyBorder="1" applyAlignment="1">
      <alignment horizontal="right" vertical="center" wrapText="1"/>
    </xf>
    <xf numFmtId="168" fontId="0" fillId="5" borderId="3" xfId="0" applyNumberFormat="1" applyFill="1" applyBorder="1" applyAlignment="1">
      <alignment horizontal="right" vertical="center" wrapText="1"/>
    </xf>
    <xf numFmtId="168" fontId="0" fillId="3" borderId="3" xfId="0" applyNumberFormat="1" applyFill="1" applyBorder="1" applyAlignment="1">
      <alignment horizontal="right" vertical="center" wrapText="1"/>
    </xf>
    <xf numFmtId="168" fontId="0" fillId="0" borderId="0" xfId="0" applyNumberFormat="1" applyFill="1" applyBorder="1" applyAlignment="1">
      <alignment horizontal="right" vertical="center" wrapText="1"/>
    </xf>
    <xf numFmtId="168" fontId="0" fillId="0" borderId="0" xfId="0" applyNumberFormat="1" applyFill="1" applyBorder="1" applyAlignment="1">
      <alignment horizontal="right" vertical="center"/>
    </xf>
    <xf numFmtId="168" fontId="11" fillId="0" borderId="1" xfId="0" applyNumberFormat="1" applyFont="1" applyFill="1" applyBorder="1" applyAlignment="1">
      <alignment horizontal="right" vertical="center" wrapText="1"/>
    </xf>
    <xf numFmtId="168" fontId="0" fillId="0" borderId="0" xfId="0" applyNumberFormat="1" applyFill="1" applyBorder="1" applyAlignment="1">
      <alignment horizontal="right" vertical="top" wrapText="1" indent="14"/>
    </xf>
    <xf numFmtId="168" fontId="0" fillId="0" borderId="0" xfId="0" applyNumberFormat="1" applyFill="1" applyBorder="1" applyAlignment="1">
      <alignment horizontal="right" vertical="top"/>
    </xf>
    <xf numFmtId="0" fontId="9" fillId="0" borderId="1" xfId="0" applyFont="1" applyFill="1" applyBorder="1" applyAlignment="1">
      <alignment horizontal="right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4" borderId="2" xfId="0" applyFill="1" applyBorder="1" applyAlignment="1">
      <alignment horizontal="left" vertical="center" wrapText="1"/>
    </xf>
    <xf numFmtId="1" fontId="10" fillId="4" borderId="3" xfId="0" applyNumberFormat="1" applyFont="1" applyFill="1" applyBorder="1" applyAlignment="1">
      <alignment horizontal="center" vertical="center" shrinkToFit="1"/>
    </xf>
    <xf numFmtId="0" fontId="0" fillId="4" borderId="3" xfId="0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right" vertical="center" wrapText="1"/>
    </xf>
    <xf numFmtId="164" fontId="12" fillId="0" borderId="1" xfId="0" applyNumberFormat="1" applyFont="1" applyFill="1" applyBorder="1" applyAlignment="1">
      <alignment horizontal="center" vertical="center" shrinkToFit="1"/>
    </xf>
    <xf numFmtId="0" fontId="9" fillId="5" borderId="2" xfId="0" applyFont="1" applyFill="1" applyBorder="1" applyAlignment="1">
      <alignment horizontal="center" vertical="center" wrapText="1"/>
    </xf>
    <xf numFmtId="4" fontId="10" fillId="5" borderId="4" xfId="0" applyNumberFormat="1" applyFont="1" applyFill="1" applyBorder="1" applyAlignment="1">
      <alignment horizontal="right" vertical="center" shrinkToFit="1"/>
    </xf>
    <xf numFmtId="165" fontId="12" fillId="0" borderId="1" xfId="0" applyNumberFormat="1" applyFont="1" applyFill="1" applyBorder="1" applyAlignment="1">
      <alignment horizontal="center" vertical="center" shrinkToFit="1"/>
    </xf>
    <xf numFmtId="0" fontId="0" fillId="5" borderId="2" xfId="0" applyFill="1" applyBorder="1" applyAlignment="1">
      <alignment horizontal="left" vertical="center" wrapText="1"/>
    </xf>
    <xf numFmtId="0" fontId="0" fillId="5" borderId="3" xfId="0" applyFill="1" applyBorder="1" applyAlignment="1">
      <alignment horizontal="left" vertical="center" wrapText="1"/>
    </xf>
    <xf numFmtId="168" fontId="9" fillId="5" borderId="4" xfId="0" applyNumberFormat="1" applyFont="1" applyFill="1" applyBorder="1" applyAlignment="1">
      <alignment horizontal="right" vertical="center" wrapText="1"/>
    </xf>
    <xf numFmtId="0" fontId="0" fillId="3" borderId="2" xfId="0" applyFill="1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center" vertical="center" wrapText="1"/>
    </xf>
    <xf numFmtId="4" fontId="15" fillId="3" borderId="4" xfId="0" applyNumberFormat="1" applyFont="1" applyFill="1" applyBorder="1" applyAlignment="1">
      <alignment horizontal="right" vertical="center" shrinkToFit="1"/>
    </xf>
    <xf numFmtId="4" fontId="0" fillId="4" borderId="4" xfId="0" applyNumberFormat="1" applyFill="1" applyBorder="1" applyAlignment="1">
      <alignment horizontal="left" vertical="center" wrapText="1"/>
    </xf>
    <xf numFmtId="4" fontId="0" fillId="0" borderId="0" xfId="0" applyNumberFormat="1" applyFill="1" applyBorder="1" applyAlignment="1">
      <alignment horizontal="left" vertical="top" wrapText="1" indent="14"/>
    </xf>
    <xf numFmtId="4" fontId="0" fillId="0" borderId="0" xfId="0" applyNumberFormat="1" applyFill="1" applyBorder="1" applyAlignment="1">
      <alignment horizontal="left" vertical="top"/>
    </xf>
    <xf numFmtId="168" fontId="4" fillId="0" borderId="1" xfId="0" applyNumberFormat="1" applyFont="1" applyFill="1" applyBorder="1" applyAlignment="1">
      <alignment horizontal="center" vertical="center" wrapText="1"/>
    </xf>
    <xf numFmtId="168" fontId="24" fillId="11" borderId="1" xfId="0" applyNumberFormat="1" applyFont="1" applyFill="1" applyBorder="1" applyAlignment="1">
      <alignment horizontal="left" vertical="center" wrapText="1" indent="1"/>
    </xf>
    <xf numFmtId="168" fontId="4" fillId="11" borderId="1" xfId="0" applyNumberFormat="1" applyFont="1" applyFill="1" applyBorder="1" applyAlignment="1">
      <alignment horizontal="center" vertical="center" wrapText="1"/>
    </xf>
    <xf numFmtId="168" fontId="4" fillId="11" borderId="1" xfId="0" applyNumberFormat="1" applyFont="1" applyFill="1" applyBorder="1" applyAlignment="1">
      <alignment horizontal="center" vertical="top" wrapText="1"/>
    </xf>
    <xf numFmtId="0" fontId="0" fillId="4" borderId="3" xfId="0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shrinkToFit="1"/>
    </xf>
    <xf numFmtId="0" fontId="0" fillId="5" borderId="3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top" wrapText="1" indent="2"/>
    </xf>
    <xf numFmtId="0" fontId="3" fillId="0" borderId="5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left" vertical="top" wrapText="1" indent="6"/>
    </xf>
    <xf numFmtId="0" fontId="3" fillId="0" borderId="6" xfId="0" applyFont="1" applyFill="1" applyBorder="1" applyAlignment="1">
      <alignment horizontal="left" vertical="top" wrapText="1" indent="6"/>
    </xf>
    <xf numFmtId="0" fontId="2" fillId="3" borderId="2" xfId="0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top" wrapText="1"/>
    </xf>
    <xf numFmtId="0" fontId="0" fillId="0" borderId="8" xfId="0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8" fillId="0" borderId="10" xfId="0" applyFont="1" applyFill="1" applyBorder="1" applyAlignment="1">
      <alignment horizontal="right" vertical="top" wrapText="1" indent="3"/>
    </xf>
    <xf numFmtId="0" fontId="8" fillId="0" borderId="11" xfId="0" applyFont="1" applyFill="1" applyBorder="1" applyAlignment="1">
      <alignment horizontal="right" vertical="top" wrapText="1" indent="3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68" fontId="9" fillId="0" borderId="2" xfId="0" applyNumberFormat="1" applyFont="1" applyFill="1" applyBorder="1" applyAlignment="1">
      <alignment horizontal="center" vertical="center" wrapText="1"/>
    </xf>
    <xf numFmtId="168" fontId="9" fillId="0" borderId="4" xfId="0" applyNumberFormat="1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left" vertical="center" wrapText="1"/>
    </xf>
    <xf numFmtId="168" fontId="11" fillId="0" borderId="2" xfId="0" applyNumberFormat="1" applyFont="1" applyFill="1" applyBorder="1" applyAlignment="1">
      <alignment horizontal="right" vertical="center" wrapText="1"/>
    </xf>
    <xf numFmtId="168" fontId="11" fillId="0" borderId="4" xfId="0" applyNumberFormat="1" applyFont="1" applyFill="1" applyBorder="1" applyAlignment="1">
      <alignment horizontal="right" vertical="center" wrapText="1"/>
    </xf>
    <xf numFmtId="0" fontId="9" fillId="5" borderId="2" xfId="0" applyFont="1" applyFill="1" applyBorder="1" applyAlignment="1">
      <alignment horizontal="right" vertical="center" wrapText="1"/>
    </xf>
    <xf numFmtId="0" fontId="9" fillId="5" borderId="3" xfId="0" applyFont="1" applyFill="1" applyBorder="1" applyAlignment="1">
      <alignment horizontal="right" vertical="center" wrapText="1"/>
    </xf>
    <xf numFmtId="0" fontId="9" fillId="5" borderId="4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9" fillId="6" borderId="2" xfId="0" applyFont="1" applyFill="1" applyBorder="1" applyAlignment="1">
      <alignment horizontal="left" vertical="center" wrapText="1"/>
    </xf>
    <xf numFmtId="0" fontId="9" fillId="6" borderId="3" xfId="0" applyFont="1" applyFill="1" applyBorder="1" applyAlignment="1">
      <alignment horizontal="left" vertical="center" wrapText="1"/>
    </xf>
    <xf numFmtId="0" fontId="9" fillId="6" borderId="4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top" wrapText="1" indent="4"/>
    </xf>
    <xf numFmtId="0" fontId="0" fillId="0" borderId="3" xfId="0" applyFill="1" applyBorder="1" applyAlignment="1">
      <alignment horizontal="left" vertical="center" wrapText="1"/>
    </xf>
    <xf numFmtId="0" fontId="13" fillId="5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top" wrapText="1" indent="2"/>
    </xf>
    <xf numFmtId="0" fontId="2" fillId="2" borderId="3" xfId="0" applyFont="1" applyFill="1" applyBorder="1" applyAlignment="1">
      <alignment horizontal="left" vertical="top" wrapText="1" indent="2"/>
    </xf>
    <xf numFmtId="0" fontId="2" fillId="2" borderId="4" xfId="0" applyFont="1" applyFill="1" applyBorder="1" applyAlignment="1">
      <alignment horizontal="left" vertical="top" wrapText="1" indent="2"/>
    </xf>
    <xf numFmtId="0" fontId="2" fillId="0" borderId="5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 indent="1"/>
    </xf>
    <xf numFmtId="0" fontId="2" fillId="0" borderId="6" xfId="0" applyFont="1" applyFill="1" applyBorder="1" applyAlignment="1">
      <alignment horizontal="left" vertical="top" wrapText="1" indent="1"/>
    </xf>
    <xf numFmtId="0" fontId="2" fillId="0" borderId="7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 wrapText="1" indent="4"/>
    </xf>
    <xf numFmtId="0" fontId="2" fillId="0" borderId="3" xfId="0" applyFont="1" applyFill="1" applyBorder="1" applyAlignment="1">
      <alignment horizontal="left" vertical="top" wrapText="1" indent="4"/>
    </xf>
    <xf numFmtId="0" fontId="2" fillId="0" borderId="4" xfId="0" applyFont="1" applyFill="1" applyBorder="1" applyAlignment="1">
      <alignment horizontal="left" vertical="top" wrapText="1" indent="4"/>
    </xf>
    <xf numFmtId="0" fontId="2" fillId="0" borderId="2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 indent="2"/>
    </xf>
    <xf numFmtId="0" fontId="2" fillId="0" borderId="4" xfId="0" applyFont="1" applyFill="1" applyBorder="1" applyAlignment="1">
      <alignment horizontal="left" vertical="top" wrapText="1" indent="2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right" vertical="top" wrapText="1"/>
    </xf>
    <xf numFmtId="0" fontId="2" fillId="0" borderId="3" xfId="0" applyFont="1" applyFill="1" applyBorder="1" applyAlignment="1">
      <alignment horizontal="right" vertical="top" wrapText="1"/>
    </xf>
    <xf numFmtId="0" fontId="2" fillId="0" borderId="4" xfId="0" applyFont="1" applyFill="1" applyBorder="1" applyAlignment="1">
      <alignment horizontal="right" vertical="top" wrapText="1"/>
    </xf>
    <xf numFmtId="0" fontId="0" fillId="0" borderId="7" xfId="0" applyFill="1" applyBorder="1" applyAlignment="1">
      <alignment horizontal="left" wrapText="1"/>
    </xf>
    <xf numFmtId="0" fontId="0" fillId="0" borderId="8" xfId="0" applyFill="1" applyBorder="1" applyAlignment="1">
      <alignment horizontal="left" wrapText="1"/>
    </xf>
    <xf numFmtId="0" fontId="0" fillId="0" borderId="9" xfId="0" applyFill="1" applyBorder="1" applyAlignment="1">
      <alignment horizontal="left" wrapText="1"/>
    </xf>
    <xf numFmtId="0" fontId="0" fillId="0" borderId="0" xfId="0" applyFill="1" applyBorder="1" applyAlignment="1">
      <alignment horizontal="left" vertical="top" wrapText="1" indent="46"/>
    </xf>
    <xf numFmtId="0" fontId="0" fillId="0" borderId="13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14" xfId="0" applyFill="1" applyBorder="1" applyAlignment="1">
      <alignment horizontal="left" vertical="top" wrapText="1"/>
    </xf>
    <xf numFmtId="0" fontId="0" fillId="0" borderId="10" xfId="0" applyFill="1" applyBorder="1" applyAlignment="1">
      <alignment horizontal="left" vertical="top" wrapText="1"/>
    </xf>
    <xf numFmtId="0" fontId="0" fillId="0" borderId="11" xfId="0" applyFill="1" applyBorder="1" applyAlignment="1">
      <alignment horizontal="left" vertical="top" wrapText="1"/>
    </xf>
    <xf numFmtId="0" fontId="0" fillId="0" borderId="12" xfId="0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53" fillId="0" borderId="11" xfId="0" applyFont="1" applyFill="1" applyBorder="1" applyAlignment="1">
      <alignment vertical="center" wrapText="1"/>
    </xf>
    <xf numFmtId="0" fontId="17" fillId="0" borderId="11" xfId="0" applyFont="1" applyFill="1" applyBorder="1" applyAlignment="1">
      <alignment vertical="center" wrapText="1"/>
    </xf>
    <xf numFmtId="0" fontId="54" fillId="0" borderId="8" xfId="0" applyFont="1" applyFill="1" applyBorder="1" applyAlignment="1">
      <alignment horizontal="left" vertical="top" wrapText="1" indent="7"/>
    </xf>
    <xf numFmtId="0" fontId="18" fillId="0" borderId="8" xfId="0" applyFont="1" applyFill="1" applyBorder="1" applyAlignment="1">
      <alignment horizontal="left" vertical="top" wrapText="1" indent="7"/>
    </xf>
    <xf numFmtId="0" fontId="19" fillId="0" borderId="2" xfId="0" applyFont="1" applyFill="1" applyBorder="1" applyAlignment="1">
      <alignment horizontal="center" vertical="top" wrapText="1"/>
    </xf>
    <xf numFmtId="0" fontId="19" fillId="0" borderId="4" xfId="0" applyFont="1" applyFill="1" applyBorder="1" applyAlignment="1">
      <alignment horizontal="center" vertical="top" wrapText="1"/>
    </xf>
    <xf numFmtId="2" fontId="21" fillId="0" borderId="2" xfId="0" applyNumberFormat="1" applyFont="1" applyFill="1" applyBorder="1" applyAlignment="1">
      <alignment horizontal="center" vertical="top" shrinkToFit="1"/>
    </xf>
    <xf numFmtId="2" fontId="21" fillId="0" borderId="4" xfId="0" applyNumberFormat="1" applyFont="1" applyFill="1" applyBorder="1" applyAlignment="1">
      <alignment horizontal="center" vertical="top" shrinkToFit="1"/>
    </xf>
    <xf numFmtId="0" fontId="54" fillId="2" borderId="2" xfId="0" applyFont="1" applyFill="1" applyBorder="1" applyAlignment="1">
      <alignment horizontal="left" vertical="top" wrapText="1" indent="2"/>
    </xf>
    <xf numFmtId="0" fontId="18" fillId="2" borderId="3" xfId="0" applyFont="1" applyFill="1" applyBorder="1" applyAlignment="1">
      <alignment horizontal="left" vertical="top" wrapText="1" indent="2"/>
    </xf>
    <xf numFmtId="0" fontId="18" fillId="2" borderId="4" xfId="0" applyFont="1" applyFill="1" applyBorder="1" applyAlignment="1">
      <alignment horizontal="left" vertical="top" wrapText="1" indent="2"/>
    </xf>
    <xf numFmtId="0" fontId="0" fillId="0" borderId="2" xfId="0" applyFill="1" applyBorder="1" applyAlignment="1">
      <alignment horizontal="left" wrapText="1"/>
    </xf>
    <xf numFmtId="0" fontId="0" fillId="0" borderId="4" xfId="0" applyFill="1" applyBorder="1" applyAlignment="1">
      <alignment horizontal="left" wrapText="1"/>
    </xf>
    <xf numFmtId="0" fontId="20" fillId="0" borderId="2" xfId="0" applyFont="1" applyFill="1" applyBorder="1" applyAlignment="1">
      <alignment horizontal="center" vertical="top" wrapText="1"/>
    </xf>
    <xf numFmtId="0" fontId="20" fillId="0" borderId="4" xfId="0" applyFont="1" applyFill="1" applyBorder="1" applyAlignment="1">
      <alignment horizontal="center" vertical="top" wrapText="1"/>
    </xf>
    <xf numFmtId="0" fontId="19" fillId="7" borderId="2" xfId="0" applyFont="1" applyFill="1" applyBorder="1" applyAlignment="1">
      <alignment horizontal="left" vertical="top" wrapText="1" indent="2"/>
    </xf>
    <xf numFmtId="0" fontId="19" fillId="7" borderId="3" xfId="0" applyFont="1" applyFill="1" applyBorder="1" applyAlignment="1">
      <alignment horizontal="left" vertical="top" wrapText="1" indent="2"/>
    </xf>
    <xf numFmtId="0" fontId="19" fillId="7" borderId="4" xfId="0" applyFont="1" applyFill="1" applyBorder="1" applyAlignment="1">
      <alignment horizontal="left" vertical="top" wrapText="1" indent="2"/>
    </xf>
    <xf numFmtId="0" fontId="54" fillId="0" borderId="0" xfId="0" applyFont="1" applyFill="1" applyBorder="1" applyAlignment="1">
      <alignment horizontal="left" wrapText="1" indent="7"/>
    </xf>
    <xf numFmtId="0" fontId="0" fillId="0" borderId="0" xfId="0" applyFill="1" applyBorder="1" applyAlignment="1">
      <alignment horizontal="left" wrapText="1" indent="7"/>
    </xf>
    <xf numFmtId="0" fontId="19" fillId="0" borderId="2" xfId="0" applyFont="1" applyFill="1" applyBorder="1" applyAlignment="1">
      <alignment horizontal="left" vertical="top" wrapText="1"/>
    </xf>
    <xf numFmtId="0" fontId="19" fillId="0" borderId="3" xfId="0" applyFont="1" applyFill="1" applyBorder="1" applyAlignment="1">
      <alignment horizontal="left" vertical="top" wrapText="1"/>
    </xf>
    <xf numFmtId="0" fontId="19" fillId="0" borderId="4" xfId="0" applyFont="1" applyFill="1" applyBorder="1" applyAlignment="1">
      <alignment horizontal="left" vertical="top" wrapText="1"/>
    </xf>
    <xf numFmtId="0" fontId="19" fillId="0" borderId="3" xfId="0" applyFont="1" applyFill="1" applyBorder="1" applyAlignment="1">
      <alignment horizontal="center" vertical="top" wrapText="1"/>
    </xf>
    <xf numFmtId="0" fontId="54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1" fontId="21" fillId="0" borderId="2" xfId="0" applyNumberFormat="1" applyFont="1" applyFill="1" applyBorder="1" applyAlignment="1">
      <alignment horizontal="center" vertical="top" shrinkToFit="1"/>
    </xf>
    <xf numFmtId="1" fontId="21" fillId="0" borderId="3" xfId="0" applyNumberFormat="1" applyFont="1" applyFill="1" applyBorder="1" applyAlignment="1">
      <alignment horizontal="center" vertical="top" shrinkToFit="1"/>
    </xf>
    <xf numFmtId="1" fontId="21" fillId="0" borderId="4" xfId="0" applyNumberFormat="1" applyFont="1" applyFill="1" applyBorder="1" applyAlignment="1">
      <alignment horizontal="center" vertical="top" shrinkToFit="1"/>
    </xf>
    <xf numFmtId="0" fontId="19" fillId="0" borderId="7" xfId="0" applyFont="1" applyFill="1" applyBorder="1" applyAlignment="1">
      <alignment horizontal="center" vertical="top" wrapText="1"/>
    </xf>
    <xf numFmtId="0" fontId="19" fillId="0" borderId="8" xfId="0" applyFont="1" applyFill="1" applyBorder="1" applyAlignment="1">
      <alignment horizontal="center" vertical="top" wrapText="1"/>
    </xf>
    <xf numFmtId="0" fontId="19" fillId="0" borderId="9" xfId="0" applyFont="1" applyFill="1" applyBorder="1" applyAlignment="1">
      <alignment horizontal="center" vertical="top" wrapText="1"/>
    </xf>
    <xf numFmtId="0" fontId="19" fillId="0" borderId="10" xfId="0" applyFont="1" applyFill="1" applyBorder="1" applyAlignment="1">
      <alignment horizontal="center" vertical="top" wrapText="1"/>
    </xf>
    <xf numFmtId="0" fontId="19" fillId="0" borderId="11" xfId="0" applyFont="1" applyFill="1" applyBorder="1" applyAlignment="1">
      <alignment horizontal="center" vertical="top" wrapText="1"/>
    </xf>
    <xf numFmtId="0" fontId="19" fillId="0" borderId="12" xfId="0" applyFont="1" applyFill="1" applyBorder="1" applyAlignment="1">
      <alignment horizontal="center" vertical="top" wrapText="1"/>
    </xf>
    <xf numFmtId="0" fontId="19" fillId="0" borderId="2" xfId="0" applyFont="1" applyFill="1" applyBorder="1" applyAlignment="1">
      <alignment horizontal="left" vertical="top" wrapText="1" indent="3"/>
    </xf>
    <xf numFmtId="0" fontId="19" fillId="0" borderId="3" xfId="0" applyFont="1" applyFill="1" applyBorder="1" applyAlignment="1">
      <alignment horizontal="left" vertical="top" wrapText="1" indent="3"/>
    </xf>
    <xf numFmtId="0" fontId="19" fillId="0" borderId="4" xfId="0" applyFont="1" applyFill="1" applyBorder="1" applyAlignment="1">
      <alignment horizontal="left" vertical="top" wrapText="1" indent="3"/>
    </xf>
    <xf numFmtId="0" fontId="22" fillId="0" borderId="2" xfId="0" applyFont="1" applyFill="1" applyBorder="1" applyAlignment="1">
      <alignment horizontal="center" vertical="top" wrapText="1"/>
    </xf>
    <xf numFmtId="0" fontId="22" fillId="0" borderId="4" xfId="0" applyFont="1" applyFill="1" applyBorder="1" applyAlignment="1">
      <alignment horizontal="center" vertical="top" wrapText="1"/>
    </xf>
    <xf numFmtId="0" fontId="54" fillId="0" borderId="0" xfId="0" applyFont="1" applyFill="1" applyBorder="1" applyAlignment="1">
      <alignment horizontal="left" vertical="center" wrapText="1" indent="7"/>
    </xf>
    <xf numFmtId="0" fontId="0" fillId="0" borderId="0" xfId="0" applyFill="1" applyBorder="1" applyAlignment="1">
      <alignment horizontal="left" vertical="center" wrapText="1" indent="7"/>
    </xf>
    <xf numFmtId="0" fontId="54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left" vertical="top" wrapText="1" indent="1"/>
    </xf>
    <xf numFmtId="0" fontId="19" fillId="0" borderId="3" xfId="0" applyFont="1" applyFill="1" applyBorder="1" applyAlignment="1">
      <alignment horizontal="left" vertical="top" wrapText="1" indent="1"/>
    </xf>
    <xf numFmtId="0" fontId="19" fillId="0" borderId="4" xfId="0" applyFont="1" applyFill="1" applyBorder="1" applyAlignment="1">
      <alignment horizontal="left" vertical="top" wrapText="1" indent="1"/>
    </xf>
    <xf numFmtId="4" fontId="21" fillId="0" borderId="2" xfId="0" applyNumberFormat="1" applyFont="1" applyFill="1" applyBorder="1" applyAlignment="1">
      <alignment horizontal="center" vertical="top" shrinkToFit="1"/>
    </xf>
    <xf numFmtId="4" fontId="21" fillId="0" borderId="4" xfId="0" applyNumberFormat="1" applyFont="1" applyFill="1" applyBorder="1" applyAlignment="1">
      <alignment horizontal="center" vertical="top" shrinkToFit="1"/>
    </xf>
    <xf numFmtId="4" fontId="23" fillId="0" borderId="2" xfId="0" applyNumberFormat="1" applyFont="1" applyFill="1" applyBorder="1" applyAlignment="1">
      <alignment horizontal="center" vertical="top" shrinkToFit="1"/>
    </xf>
    <xf numFmtId="4" fontId="23" fillId="0" borderId="4" xfId="0" applyNumberFormat="1" applyFont="1" applyFill="1" applyBorder="1" applyAlignment="1">
      <alignment horizontal="center" vertical="top" shrinkToFit="1"/>
    </xf>
    <xf numFmtId="0" fontId="18" fillId="0" borderId="2" xfId="0" applyFont="1" applyFill="1" applyBorder="1" applyAlignment="1">
      <alignment horizontal="right" vertical="top" wrapText="1"/>
    </xf>
    <xf numFmtId="0" fontId="18" fillId="0" borderId="3" xfId="0" applyFont="1" applyFill="1" applyBorder="1" applyAlignment="1">
      <alignment horizontal="right" vertical="top" wrapText="1"/>
    </xf>
    <xf numFmtId="0" fontId="18" fillId="0" borderId="4" xfId="0" applyFont="1" applyFill="1" applyBorder="1" applyAlignment="1">
      <alignment horizontal="right" vertical="top" wrapText="1"/>
    </xf>
    <xf numFmtId="2" fontId="23" fillId="0" borderId="2" xfId="0" applyNumberFormat="1" applyFont="1" applyFill="1" applyBorder="1" applyAlignment="1">
      <alignment horizontal="center" vertical="top" shrinkToFit="1"/>
    </xf>
    <xf numFmtId="2" fontId="23" fillId="0" borderId="4" xfId="0" applyNumberFormat="1" applyFont="1" applyFill="1" applyBorder="1" applyAlignment="1">
      <alignment horizontal="center" vertical="top" shrinkToFit="1"/>
    </xf>
    <xf numFmtId="0" fontId="24" fillId="2" borderId="2" xfId="0" applyFont="1" applyFill="1" applyBorder="1" applyAlignment="1">
      <alignment horizontal="left" vertical="top" wrapText="1" indent="2"/>
    </xf>
    <xf numFmtId="0" fontId="0" fillId="0" borderId="3" xfId="0" applyFill="1" applyBorder="1" applyAlignment="1">
      <alignment horizontal="left" vertical="top" wrapText="1" indent="2"/>
    </xf>
    <xf numFmtId="0" fontId="58" fillId="2" borderId="2" xfId="0" applyFont="1" applyFill="1" applyBorder="1" applyAlignment="1">
      <alignment horizontal="left" vertical="top" wrapText="1" indent="2"/>
    </xf>
    <xf numFmtId="0" fontId="58" fillId="0" borderId="8" xfId="0" applyFont="1" applyFill="1" applyBorder="1" applyAlignment="1">
      <alignment horizontal="left" vertical="top" wrapText="1" indent="2"/>
    </xf>
    <xf numFmtId="0" fontId="0" fillId="0" borderId="8" xfId="0" applyFill="1" applyBorder="1" applyAlignment="1">
      <alignment horizontal="left" vertical="top" wrapText="1" indent="2"/>
    </xf>
    <xf numFmtId="4" fontId="5" fillId="0" borderId="2" xfId="0" applyNumberFormat="1" applyFont="1" applyFill="1" applyBorder="1" applyAlignment="1">
      <alignment horizontal="center" vertical="top" shrinkToFit="1"/>
    </xf>
    <xf numFmtId="4" fontId="5" fillId="0" borderId="4" xfId="0" applyNumberFormat="1" applyFont="1" applyFill="1" applyBorder="1" applyAlignment="1">
      <alignment horizontal="center" vertical="top" shrinkToFi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2" fontId="5" fillId="0" borderId="2" xfId="0" applyNumberFormat="1" applyFont="1" applyFill="1" applyBorder="1" applyAlignment="1">
      <alignment horizontal="center" vertical="top" shrinkToFit="1"/>
    </xf>
    <xf numFmtId="2" fontId="5" fillId="0" borderId="4" xfId="0" applyNumberFormat="1" applyFont="1" applyFill="1" applyBorder="1" applyAlignment="1">
      <alignment horizontal="center" vertical="top" shrinkToFit="1"/>
    </xf>
    <xf numFmtId="0" fontId="4" fillId="8" borderId="2" xfId="0" applyFont="1" applyFill="1" applyBorder="1" applyAlignment="1">
      <alignment horizontal="left" vertical="top" wrapText="1" indent="8"/>
    </xf>
    <xf numFmtId="0" fontId="4" fillId="8" borderId="4" xfId="0" applyFont="1" applyFill="1" applyBorder="1" applyAlignment="1">
      <alignment horizontal="left" vertical="top" wrapText="1" indent="8"/>
    </xf>
    <xf numFmtId="0" fontId="0" fillId="0" borderId="0" xfId="0" applyFill="1" applyBorder="1" applyAlignment="1">
      <alignment horizontal="left" vertical="top" wrapText="1" indent="1"/>
    </xf>
    <xf numFmtId="0" fontId="58" fillId="0" borderId="0" xfId="0" applyFont="1" applyFill="1" applyBorder="1" applyAlignment="1">
      <alignment horizontal="left" vertical="center" wrapText="1" indent="2"/>
    </xf>
    <xf numFmtId="0" fontId="0" fillId="0" borderId="0" xfId="0" applyFill="1" applyBorder="1" applyAlignment="1">
      <alignment horizontal="left" vertical="center" wrapText="1" indent="2"/>
    </xf>
    <xf numFmtId="0" fontId="4" fillId="0" borderId="2" xfId="0" applyFont="1" applyFill="1" applyBorder="1" applyAlignment="1">
      <alignment horizontal="left" vertical="top" wrapText="1" indent="7"/>
    </xf>
    <xf numFmtId="0" fontId="4" fillId="0" borderId="3" xfId="0" applyFont="1" applyFill="1" applyBorder="1" applyAlignment="1">
      <alignment horizontal="left" vertical="top" wrapText="1" indent="7"/>
    </xf>
    <xf numFmtId="0" fontId="4" fillId="0" borderId="4" xfId="0" applyFont="1" applyFill="1" applyBorder="1" applyAlignment="1">
      <alignment horizontal="left" vertical="top" wrapText="1" indent="7"/>
    </xf>
    <xf numFmtId="0" fontId="58" fillId="0" borderId="11" xfId="0" applyFont="1" applyFill="1" applyBorder="1" applyAlignment="1">
      <alignment horizontal="left" vertical="center" wrapText="1" indent="2"/>
    </xf>
    <xf numFmtId="0" fontId="0" fillId="0" borderId="11" xfId="0" applyFill="1" applyBorder="1" applyAlignment="1">
      <alignment horizontal="left" vertical="center" wrapText="1" indent="2"/>
    </xf>
    <xf numFmtId="0" fontId="4" fillId="0" borderId="2" xfId="0" applyFont="1" applyFill="1" applyBorder="1" applyAlignment="1">
      <alignment horizontal="left" vertical="top" wrapText="1" indent="10"/>
    </xf>
    <xf numFmtId="0" fontId="4" fillId="0" borderId="3" xfId="0" applyFont="1" applyFill="1" applyBorder="1" applyAlignment="1">
      <alignment horizontal="left" vertical="top" wrapText="1" indent="10"/>
    </xf>
    <xf numFmtId="0" fontId="4" fillId="0" borderId="4" xfId="0" applyFont="1" applyFill="1" applyBorder="1" applyAlignment="1">
      <alignment horizontal="left" vertical="top" wrapText="1" indent="10"/>
    </xf>
    <xf numFmtId="0" fontId="0" fillId="0" borderId="10" xfId="0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center" vertical="top" wrapText="1"/>
    </xf>
    <xf numFmtId="0" fontId="0" fillId="0" borderId="11" xfId="0" applyFill="1" applyBorder="1" applyAlignment="1">
      <alignment horizontal="left" vertical="top" wrapText="1" indent="1"/>
    </xf>
    <xf numFmtId="0" fontId="0" fillId="0" borderId="8" xfId="0" applyFill="1" applyBorder="1" applyAlignment="1">
      <alignment horizontal="left" vertical="top" wrapText="1" indent="1"/>
    </xf>
    <xf numFmtId="0" fontId="24" fillId="0" borderId="0" xfId="0" applyFont="1" applyFill="1" applyBorder="1" applyAlignment="1">
      <alignment horizontal="left" vertical="top" wrapText="1" indent="2"/>
    </xf>
    <xf numFmtId="0" fontId="58" fillId="0" borderId="0" xfId="0" applyFont="1" applyFill="1" applyBorder="1" applyAlignment="1">
      <alignment horizontal="left" vertical="top" wrapText="1" indent="2"/>
    </xf>
    <xf numFmtId="0" fontId="4" fillId="0" borderId="3" xfId="0" applyFont="1" applyFill="1" applyBorder="1" applyAlignment="1">
      <alignment horizontal="center" vertical="top" wrapText="1"/>
    </xf>
    <xf numFmtId="0" fontId="4" fillId="8" borderId="3" xfId="0" applyFont="1" applyFill="1" applyBorder="1" applyAlignment="1">
      <alignment horizontal="left" vertical="top" wrapText="1" indent="8"/>
    </xf>
    <xf numFmtId="2" fontId="5" fillId="0" borderId="2" xfId="0" applyNumberFormat="1" applyFont="1" applyFill="1" applyBorder="1" applyAlignment="1">
      <alignment horizontal="right" vertical="top" indent="4" shrinkToFit="1"/>
    </xf>
    <xf numFmtId="2" fontId="5" fillId="0" borderId="4" xfId="0" applyNumberFormat="1" applyFont="1" applyFill="1" applyBorder="1" applyAlignment="1">
      <alignment horizontal="right" vertical="top" indent="4" shrinkToFi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left" vertical="top" wrapText="1"/>
    </xf>
    <xf numFmtId="0" fontId="25" fillId="0" borderId="0" xfId="0" applyFont="1" applyFill="1" applyBorder="1" applyAlignment="1">
      <alignment horizontal="left" vertical="top"/>
    </xf>
    <xf numFmtId="0" fontId="58" fillId="0" borderId="11" xfId="0" applyFont="1" applyFill="1" applyBorder="1" applyAlignment="1">
      <alignment vertical="center" wrapText="1"/>
    </xf>
    <xf numFmtId="0" fontId="71" fillId="0" borderId="11" xfId="0" applyFont="1" applyFill="1" applyBorder="1" applyAlignment="1">
      <alignment vertical="center"/>
    </xf>
    <xf numFmtId="0" fontId="58" fillId="0" borderId="3" xfId="0" applyFont="1" applyFill="1" applyBorder="1" applyAlignment="1">
      <alignment vertical="center" wrapText="1"/>
    </xf>
    <xf numFmtId="0" fontId="71" fillId="0" borderId="3" xfId="0" applyFont="1" applyFill="1" applyBorder="1" applyAlignment="1">
      <alignment vertical="center"/>
    </xf>
    <xf numFmtId="0" fontId="58" fillId="2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top" indent="3" shrinkToFit="1"/>
    </xf>
    <xf numFmtId="4" fontId="5" fillId="0" borderId="4" xfId="0" applyNumberFormat="1" applyFont="1" applyFill="1" applyBorder="1" applyAlignment="1">
      <alignment horizontal="right" vertical="top" indent="3" shrinkToFit="1"/>
    </xf>
    <xf numFmtId="2" fontId="5" fillId="0" borderId="2" xfId="0" applyNumberFormat="1" applyFont="1" applyFill="1" applyBorder="1" applyAlignment="1">
      <alignment horizontal="right" vertical="top" indent="3" shrinkToFit="1"/>
    </xf>
    <xf numFmtId="2" fontId="5" fillId="0" borderId="4" xfId="0" applyNumberFormat="1" applyFont="1" applyFill="1" applyBorder="1" applyAlignment="1">
      <alignment horizontal="right" vertical="top" indent="3" shrinkToFit="1"/>
    </xf>
    <xf numFmtId="0" fontId="4" fillId="0" borderId="2" xfId="0" applyFont="1" applyFill="1" applyBorder="1" applyAlignment="1">
      <alignment horizontal="right" vertical="top" wrapText="1" indent="3"/>
    </xf>
    <xf numFmtId="0" fontId="4" fillId="0" borderId="4" xfId="0" applyFont="1" applyFill="1" applyBorder="1" applyAlignment="1">
      <alignment horizontal="right" vertical="top" wrapText="1" indent="3"/>
    </xf>
    <xf numFmtId="4" fontId="25" fillId="0" borderId="2" xfId="0" applyNumberFormat="1" applyFont="1" applyFill="1" applyBorder="1" applyAlignment="1">
      <alignment horizontal="center" vertical="top" shrinkToFit="1"/>
    </xf>
    <xf numFmtId="4" fontId="25" fillId="0" borderId="3" xfId="0" applyNumberFormat="1" applyFont="1" applyFill="1" applyBorder="1" applyAlignment="1">
      <alignment horizontal="center" vertical="top" shrinkToFit="1"/>
    </xf>
    <xf numFmtId="4" fontId="25" fillId="0" borderId="4" xfId="0" applyNumberFormat="1" applyFont="1" applyFill="1" applyBorder="1" applyAlignment="1">
      <alignment horizontal="center" vertical="top" shrinkToFit="1"/>
    </xf>
    <xf numFmtId="0" fontId="4" fillId="0" borderId="2" xfId="0" applyFont="1" applyFill="1" applyBorder="1" applyAlignment="1">
      <alignment horizontal="left" vertical="top" wrapText="1" indent="4"/>
    </xf>
    <xf numFmtId="0" fontId="4" fillId="0" borderId="4" xfId="0" applyFont="1" applyFill="1" applyBorder="1" applyAlignment="1">
      <alignment horizontal="left" vertical="top" wrapText="1" indent="4"/>
    </xf>
    <xf numFmtId="2" fontId="25" fillId="0" borderId="2" xfId="0" applyNumberFormat="1" applyFont="1" applyFill="1" applyBorder="1" applyAlignment="1">
      <alignment horizontal="center" vertical="top" shrinkToFit="1"/>
    </xf>
    <xf numFmtId="2" fontId="25" fillId="0" borderId="4" xfId="0" applyNumberFormat="1" applyFont="1" applyFill="1" applyBorder="1" applyAlignment="1">
      <alignment horizontal="center" vertical="top" shrinkToFit="1"/>
    </xf>
    <xf numFmtId="0" fontId="4" fillId="0" borderId="2" xfId="0" applyFont="1" applyFill="1" applyBorder="1" applyAlignment="1">
      <alignment horizontal="right" vertical="top" wrapText="1" indent="5"/>
    </xf>
    <xf numFmtId="0" fontId="4" fillId="0" borderId="3" xfId="0" applyFont="1" applyFill="1" applyBorder="1" applyAlignment="1">
      <alignment horizontal="right" vertical="top" wrapText="1" indent="5"/>
    </xf>
    <xf numFmtId="0" fontId="4" fillId="0" borderId="4" xfId="0" applyFont="1" applyFill="1" applyBorder="1" applyAlignment="1">
      <alignment horizontal="right" vertical="top" wrapText="1" indent="5"/>
    </xf>
    <xf numFmtId="0" fontId="4" fillId="0" borderId="2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4" fontId="25" fillId="0" borderId="2" xfId="0" applyNumberFormat="1" applyFont="1" applyFill="1" applyBorder="1" applyAlignment="1">
      <alignment horizontal="right" vertical="top" indent="4" shrinkToFit="1"/>
    </xf>
    <xf numFmtId="4" fontId="25" fillId="0" borderId="3" xfId="0" applyNumberFormat="1" applyFont="1" applyFill="1" applyBorder="1" applyAlignment="1">
      <alignment horizontal="right" vertical="top" indent="4" shrinkToFit="1"/>
    </xf>
    <xf numFmtId="4" fontId="25" fillId="0" borderId="4" xfId="0" applyNumberFormat="1" applyFont="1" applyFill="1" applyBorder="1" applyAlignment="1">
      <alignment horizontal="right" vertical="top" indent="4" shrinkToFit="1"/>
    </xf>
    <xf numFmtId="2" fontId="25" fillId="0" borderId="2" xfId="0" applyNumberFormat="1" applyFont="1" applyFill="1" applyBorder="1" applyAlignment="1">
      <alignment horizontal="right" vertical="top" indent="5" shrinkToFit="1"/>
    </xf>
    <xf numFmtId="2" fontId="25" fillId="0" borderId="3" xfId="0" applyNumberFormat="1" applyFont="1" applyFill="1" applyBorder="1" applyAlignment="1">
      <alignment horizontal="right" vertical="top" indent="5" shrinkToFit="1"/>
    </xf>
    <xf numFmtId="2" fontId="25" fillId="0" borderId="4" xfId="0" applyNumberFormat="1" applyFont="1" applyFill="1" applyBorder="1" applyAlignment="1">
      <alignment horizontal="right" vertical="top" indent="5" shrinkToFit="1"/>
    </xf>
    <xf numFmtId="0" fontId="4" fillId="9" borderId="2" xfId="0" applyFont="1" applyFill="1" applyBorder="1" applyAlignment="1">
      <alignment horizontal="left" vertical="top" wrapText="1" indent="15"/>
    </xf>
    <xf numFmtId="0" fontId="4" fillId="9" borderId="3" xfId="0" applyFont="1" applyFill="1" applyBorder="1" applyAlignment="1">
      <alignment horizontal="left" vertical="top" wrapText="1" indent="15"/>
    </xf>
    <xf numFmtId="0" fontId="4" fillId="9" borderId="4" xfId="0" applyFont="1" applyFill="1" applyBorder="1" applyAlignment="1">
      <alignment horizontal="left" vertical="top" wrapText="1" indent="15"/>
    </xf>
    <xf numFmtId="0" fontId="0" fillId="0" borderId="0" xfId="0" applyFill="1" applyBorder="1" applyAlignment="1">
      <alignment horizontal="left" vertical="top" wrapText="1" indent="3"/>
    </xf>
    <xf numFmtId="0" fontId="24" fillId="0" borderId="8" xfId="0" applyFont="1" applyFill="1" applyBorder="1" applyAlignment="1">
      <alignment horizontal="left" vertical="top" wrapText="1" indent="2"/>
    </xf>
    <xf numFmtId="0" fontId="4" fillId="0" borderId="2" xfId="0" applyFont="1" applyFill="1" applyBorder="1" applyAlignment="1">
      <alignment horizontal="left" vertical="top" wrapText="1" indent="2"/>
    </xf>
    <xf numFmtId="0" fontId="4" fillId="0" borderId="4" xfId="0" applyFont="1" applyFill="1" applyBorder="1" applyAlignment="1">
      <alignment horizontal="left" vertical="top" wrapText="1" indent="2"/>
    </xf>
    <xf numFmtId="4" fontId="25" fillId="0" borderId="2" xfId="0" applyNumberFormat="1" applyFont="1" applyFill="1" applyBorder="1" applyAlignment="1">
      <alignment horizontal="left" vertical="top" indent="3" shrinkToFit="1"/>
    </xf>
    <xf numFmtId="4" fontId="25" fillId="0" borderId="4" xfId="0" applyNumberFormat="1" applyFont="1" applyFill="1" applyBorder="1" applyAlignment="1">
      <alignment horizontal="left" vertical="top" indent="3" shrinkToFit="1"/>
    </xf>
    <xf numFmtId="166" fontId="25" fillId="0" borderId="2" xfId="0" applyNumberFormat="1" applyFont="1" applyFill="1" applyBorder="1" applyAlignment="1">
      <alignment horizontal="center" vertical="top" shrinkToFit="1"/>
    </xf>
    <xf numFmtId="166" fontId="25" fillId="0" borderId="4" xfId="0" applyNumberFormat="1" applyFont="1" applyFill="1" applyBorder="1" applyAlignment="1">
      <alignment horizontal="center" vertical="top" shrinkToFit="1"/>
    </xf>
    <xf numFmtId="0" fontId="4" fillId="9" borderId="2" xfId="0" applyFont="1" applyFill="1" applyBorder="1" applyAlignment="1">
      <alignment horizontal="left" vertical="top" wrapText="1" indent="20"/>
    </xf>
    <xf numFmtId="0" fontId="4" fillId="9" borderId="3" xfId="0" applyFont="1" applyFill="1" applyBorder="1" applyAlignment="1">
      <alignment horizontal="left" vertical="top" wrapText="1" indent="20"/>
    </xf>
    <xf numFmtId="0" fontId="4" fillId="9" borderId="4" xfId="0" applyFont="1" applyFill="1" applyBorder="1" applyAlignment="1">
      <alignment horizontal="left" vertical="top" wrapText="1" indent="20"/>
    </xf>
    <xf numFmtId="0" fontId="24" fillId="0" borderId="11" xfId="0" applyFont="1" applyFill="1" applyBorder="1" applyAlignment="1">
      <alignment horizontal="left" vertical="top" wrapText="1" indent="2"/>
    </xf>
    <xf numFmtId="0" fontId="24" fillId="2" borderId="3" xfId="0" applyFont="1" applyFill="1" applyBorder="1" applyAlignment="1">
      <alignment horizontal="left" vertical="top" wrapText="1" indent="2"/>
    </xf>
    <xf numFmtId="0" fontId="0" fillId="0" borderId="11" xfId="0" applyFill="1" applyBorder="1" applyAlignment="1">
      <alignment horizontal="left" vertical="top" wrapText="1" indent="3"/>
    </xf>
    <xf numFmtId="0" fontId="4" fillId="9" borderId="2" xfId="0" applyFont="1" applyFill="1" applyBorder="1" applyAlignment="1">
      <alignment horizontal="left" vertical="top" wrapText="1" indent="8"/>
    </xf>
    <xf numFmtId="0" fontId="4" fillId="9" borderId="3" xfId="0" applyFont="1" applyFill="1" applyBorder="1" applyAlignment="1">
      <alignment horizontal="left" vertical="top" wrapText="1" indent="8"/>
    </xf>
    <xf numFmtId="0" fontId="4" fillId="9" borderId="4" xfId="0" applyFont="1" applyFill="1" applyBorder="1" applyAlignment="1">
      <alignment horizontal="left" vertical="top" wrapText="1" indent="8"/>
    </xf>
    <xf numFmtId="0" fontId="0" fillId="0" borderId="3" xfId="0" applyFill="1" applyBorder="1" applyAlignment="1">
      <alignment horizontal="left" wrapText="1"/>
    </xf>
    <xf numFmtId="0" fontId="0" fillId="0" borderId="7" xfId="0" applyFill="1" applyBorder="1" applyAlignment="1">
      <alignment horizontal="left" vertical="center" wrapText="1"/>
    </xf>
    <xf numFmtId="0" fontId="0" fillId="0" borderId="13" xfId="0" applyFill="1" applyBorder="1" applyAlignment="1">
      <alignment horizontal="left" vertical="center" wrapText="1"/>
    </xf>
    <xf numFmtId="0" fontId="4" fillId="9" borderId="2" xfId="0" applyFont="1" applyFill="1" applyBorder="1" applyAlignment="1">
      <alignment horizontal="left" vertical="top" wrapText="1"/>
    </xf>
    <xf numFmtId="0" fontId="4" fillId="9" borderId="3" xfId="0" applyFont="1" applyFill="1" applyBorder="1" applyAlignment="1">
      <alignment horizontal="left" vertical="top" wrapText="1"/>
    </xf>
    <xf numFmtId="0" fontId="4" fillId="9" borderId="4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27" fillId="0" borderId="2" xfId="0" applyFont="1" applyFill="1" applyBorder="1" applyAlignment="1">
      <alignment horizontal="center" vertical="top" wrapText="1"/>
    </xf>
    <xf numFmtId="0" fontId="27" fillId="0" borderId="3" xfId="0" applyFont="1" applyFill="1" applyBorder="1" applyAlignment="1">
      <alignment horizontal="center" vertical="top" wrapText="1"/>
    </xf>
    <xf numFmtId="0" fontId="27" fillId="0" borderId="4" xfId="0" applyFont="1" applyFill="1" applyBorder="1" applyAlignment="1">
      <alignment horizontal="center" vertical="top" wrapText="1"/>
    </xf>
    <xf numFmtId="0" fontId="0" fillId="0" borderId="2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27" fillId="9" borderId="2" xfId="0" applyFont="1" applyFill="1" applyBorder="1" applyAlignment="1">
      <alignment horizontal="center" vertical="top" wrapText="1"/>
    </xf>
    <xf numFmtId="0" fontId="27" fillId="9" borderId="3" xfId="0" applyFont="1" applyFill="1" applyBorder="1" applyAlignment="1">
      <alignment horizontal="center" vertical="top" wrapText="1"/>
    </xf>
    <xf numFmtId="0" fontId="27" fillId="9" borderId="4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left" vertical="top" wrapText="1"/>
    </xf>
    <xf numFmtId="0" fontId="28" fillId="0" borderId="2" xfId="0" applyFont="1" applyFill="1" applyBorder="1" applyAlignment="1">
      <alignment horizontal="right" vertical="top" wrapText="1" indent="1"/>
    </xf>
    <xf numFmtId="0" fontId="28" fillId="0" borderId="4" xfId="0" applyFont="1" applyFill="1" applyBorder="1" applyAlignment="1">
      <alignment horizontal="right" vertical="top" wrapText="1" indent="1"/>
    </xf>
    <xf numFmtId="0" fontId="61" fillId="0" borderId="11" xfId="0" applyFont="1" applyFill="1" applyBorder="1" applyAlignment="1">
      <alignment horizontal="center" vertical="top" wrapText="1"/>
    </xf>
    <xf numFmtId="0" fontId="26" fillId="0" borderId="11" xfId="0" applyFont="1" applyFill="1" applyBorder="1" applyAlignment="1">
      <alignment horizontal="center" vertical="top" wrapText="1"/>
    </xf>
    <xf numFmtId="0" fontId="0" fillId="0" borderId="8" xfId="0" applyFill="1" applyBorder="1" applyAlignment="1">
      <alignment vertical="top" wrapText="1"/>
    </xf>
    <xf numFmtId="0" fontId="53" fillId="0" borderId="0" xfId="0" applyFont="1" applyFill="1" applyBorder="1" applyAlignment="1">
      <alignment horizontal="center" vertical="top" wrapText="1"/>
    </xf>
    <xf numFmtId="0" fontId="17" fillId="0" borderId="0" xfId="0" applyFont="1" applyFill="1" applyBorder="1" applyAlignment="1">
      <alignment horizontal="center" vertical="top" wrapText="1"/>
    </xf>
    <xf numFmtId="0" fontId="24" fillId="11" borderId="5" xfId="0" applyFont="1" applyFill="1" applyBorder="1" applyAlignment="1">
      <alignment horizontal="left" vertical="center" wrapText="1" indent="1"/>
    </xf>
    <xf numFmtId="0" fontId="24" fillId="11" borderId="6" xfId="0" applyFont="1" applyFill="1" applyBorder="1" applyAlignment="1">
      <alignment horizontal="left" vertical="center" wrapText="1" indent="1"/>
    </xf>
    <xf numFmtId="0" fontId="24" fillId="11" borderId="5" xfId="0" applyFont="1" applyFill="1" applyBorder="1" applyAlignment="1">
      <alignment horizontal="center" vertical="center" wrapText="1"/>
    </xf>
    <xf numFmtId="0" fontId="24" fillId="11" borderId="6" xfId="0" applyFont="1" applyFill="1" applyBorder="1" applyAlignment="1">
      <alignment horizontal="center" vertical="center" wrapText="1"/>
    </xf>
    <xf numFmtId="0" fontId="24" fillId="11" borderId="5" xfId="0" applyFont="1" applyFill="1" applyBorder="1" applyAlignment="1">
      <alignment horizontal="left" vertical="center" wrapText="1" indent="3"/>
    </xf>
    <xf numFmtId="0" fontId="24" fillId="11" borderId="6" xfId="0" applyFont="1" applyFill="1" applyBorder="1" applyAlignment="1">
      <alignment horizontal="left" vertical="center" wrapText="1" indent="3"/>
    </xf>
    <xf numFmtId="0" fontId="30" fillId="0" borderId="0" xfId="0" applyFont="1" applyFill="1" applyBorder="1" applyAlignment="1">
      <alignment horizontal="center" vertical="top" wrapText="1"/>
    </xf>
    <xf numFmtId="1" fontId="25" fillId="0" borderId="5" xfId="0" applyNumberFormat="1" applyFont="1" applyFill="1" applyBorder="1" applyAlignment="1">
      <alignment horizontal="center" vertical="center" shrinkToFit="1"/>
    </xf>
    <xf numFmtId="1" fontId="25" fillId="0" borderId="15" xfId="0" applyNumberFormat="1" applyFont="1" applyFill="1" applyBorder="1" applyAlignment="1">
      <alignment horizontal="center" vertical="center" shrinkToFit="1"/>
    </xf>
    <xf numFmtId="1" fontId="25" fillId="0" borderId="6" xfId="0" applyNumberFormat="1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10" fontId="25" fillId="0" borderId="5" xfId="0" applyNumberFormat="1" applyFont="1" applyFill="1" applyBorder="1" applyAlignment="1">
      <alignment horizontal="left" vertical="center" shrinkToFit="1"/>
    </xf>
    <xf numFmtId="10" fontId="25" fillId="0" borderId="15" xfId="0" applyNumberFormat="1" applyFont="1" applyFill="1" applyBorder="1" applyAlignment="1">
      <alignment horizontal="left" vertical="center" shrinkToFit="1"/>
    </xf>
    <xf numFmtId="10" fontId="25" fillId="0" borderId="6" xfId="0" applyNumberFormat="1" applyFont="1" applyFill="1" applyBorder="1" applyAlignment="1">
      <alignment horizontal="left" vertical="center" shrinkToFit="1"/>
    </xf>
    <xf numFmtId="168" fontId="4" fillId="0" borderId="5" xfId="0" applyNumberFormat="1" applyFont="1" applyFill="1" applyBorder="1" applyAlignment="1">
      <alignment horizontal="left" vertical="center" wrapText="1" indent="2"/>
    </xf>
    <xf numFmtId="168" fontId="4" fillId="0" borderId="15" xfId="0" applyNumberFormat="1" applyFont="1" applyFill="1" applyBorder="1" applyAlignment="1">
      <alignment horizontal="left" vertical="center" wrapText="1" indent="2"/>
    </xf>
    <xf numFmtId="168" fontId="4" fillId="0" borderId="6" xfId="0" applyNumberFormat="1" applyFont="1" applyFill="1" applyBorder="1" applyAlignment="1">
      <alignment horizontal="left" vertical="center" wrapText="1" indent="2"/>
    </xf>
    <xf numFmtId="168" fontId="4" fillId="0" borderId="5" xfId="0" applyNumberFormat="1" applyFont="1" applyFill="1" applyBorder="1" applyAlignment="1">
      <alignment horizontal="left" vertical="center" wrapText="1" indent="1"/>
    </xf>
    <xf numFmtId="168" fontId="4" fillId="0" borderId="15" xfId="0" applyNumberFormat="1" applyFont="1" applyFill="1" applyBorder="1" applyAlignment="1">
      <alignment horizontal="left" vertical="center" wrapText="1" indent="1"/>
    </xf>
    <xf numFmtId="168" fontId="4" fillId="0" borderId="6" xfId="0" applyNumberFormat="1" applyFont="1" applyFill="1" applyBorder="1" applyAlignment="1">
      <alignment horizontal="left" vertical="center" wrapText="1" indent="1"/>
    </xf>
    <xf numFmtId="0" fontId="33" fillId="0" borderId="1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34" fillId="0" borderId="2" xfId="0" applyFont="1" applyFill="1" applyBorder="1" applyAlignment="1">
      <alignment horizontal="center" vertical="top" wrapText="1"/>
    </xf>
    <xf numFmtId="0" fontId="34" fillId="0" borderId="3" xfId="0" applyFont="1" applyFill="1" applyBorder="1" applyAlignment="1">
      <alignment horizontal="center" vertical="top" wrapText="1"/>
    </xf>
    <xf numFmtId="0" fontId="34" fillId="0" borderId="4" xfId="0" applyFont="1" applyFill="1" applyBorder="1" applyAlignment="1">
      <alignment horizontal="center" vertical="top" wrapText="1"/>
    </xf>
    <xf numFmtId="0" fontId="36" fillId="2" borderId="2" xfId="0" applyFont="1" applyFill="1" applyBorder="1" applyAlignment="1">
      <alignment horizontal="right" vertical="top" wrapText="1" indent="2"/>
    </xf>
    <xf numFmtId="0" fontId="36" fillId="2" borderId="4" xfId="0" applyFont="1" applyFill="1" applyBorder="1" applyAlignment="1">
      <alignment horizontal="right" vertical="top" wrapText="1" indent="2"/>
    </xf>
    <xf numFmtId="0" fontId="36" fillId="2" borderId="2" xfId="0" applyFont="1" applyFill="1" applyBorder="1" applyAlignment="1">
      <alignment horizontal="left" vertical="top" wrapText="1"/>
    </xf>
    <xf numFmtId="0" fontId="36" fillId="2" borderId="4" xfId="0" applyFont="1" applyFill="1" applyBorder="1" applyAlignment="1">
      <alignment horizontal="left" vertical="top" wrapText="1"/>
    </xf>
    <xf numFmtId="167" fontId="37" fillId="0" borderId="2" xfId="0" applyNumberFormat="1" applyFont="1" applyFill="1" applyBorder="1" applyAlignment="1">
      <alignment horizontal="right" vertical="top" indent="2" shrinkToFit="1"/>
    </xf>
    <xf numFmtId="167" fontId="37" fillId="0" borderId="4" xfId="0" applyNumberFormat="1" applyFont="1" applyFill="1" applyBorder="1" applyAlignment="1">
      <alignment horizontal="right" vertical="top" indent="2" shrinkToFit="1"/>
    </xf>
    <xf numFmtId="167" fontId="37" fillId="0" borderId="2" xfId="0" applyNumberFormat="1" applyFont="1" applyFill="1" applyBorder="1" applyAlignment="1">
      <alignment horizontal="right" vertical="center" indent="2" shrinkToFit="1"/>
    </xf>
    <xf numFmtId="167" fontId="37" fillId="0" borderId="4" xfId="0" applyNumberFormat="1" applyFont="1" applyFill="1" applyBorder="1" applyAlignment="1">
      <alignment horizontal="right" vertical="center" indent="2" shrinkToFit="1"/>
    </xf>
    <xf numFmtId="0" fontId="22" fillId="9" borderId="2" xfId="0" applyFont="1" applyFill="1" applyBorder="1" applyAlignment="1">
      <alignment horizontal="left" vertical="top" wrapText="1" indent="15"/>
    </xf>
    <xf numFmtId="0" fontId="22" fillId="9" borderId="3" xfId="0" applyFont="1" applyFill="1" applyBorder="1" applyAlignment="1">
      <alignment horizontal="left" vertical="top" wrapText="1" indent="15"/>
    </xf>
    <xf numFmtId="0" fontId="22" fillId="9" borderId="4" xfId="0" applyFont="1" applyFill="1" applyBorder="1" applyAlignment="1">
      <alignment horizontal="left" vertical="top" wrapText="1" indent="15"/>
    </xf>
    <xf numFmtId="166" fontId="37" fillId="0" borderId="2" xfId="0" applyNumberFormat="1" applyFont="1" applyFill="1" applyBorder="1" applyAlignment="1">
      <alignment horizontal="right" vertical="top" indent="2" shrinkToFit="1"/>
    </xf>
    <xf numFmtId="166" fontId="37" fillId="0" borderId="4" xfId="0" applyNumberFormat="1" applyFont="1" applyFill="1" applyBorder="1" applyAlignment="1">
      <alignment horizontal="right" vertical="top" indent="2" shrinkToFit="1"/>
    </xf>
    <xf numFmtId="166" fontId="37" fillId="0" borderId="2" xfId="0" applyNumberFormat="1" applyFont="1" applyFill="1" applyBorder="1" applyAlignment="1">
      <alignment horizontal="right" vertical="center" indent="2" shrinkToFit="1"/>
    </xf>
    <xf numFmtId="166" fontId="37" fillId="0" borderId="4" xfId="0" applyNumberFormat="1" applyFont="1" applyFill="1" applyBorder="1" applyAlignment="1">
      <alignment horizontal="right" vertical="center" indent="2" shrinkToFit="1"/>
    </xf>
    <xf numFmtId="0" fontId="0" fillId="0" borderId="11" xfId="0" applyFill="1" applyBorder="1" applyAlignment="1">
      <alignment horizontal="center" vertical="center" wrapText="1"/>
    </xf>
    <xf numFmtId="0" fontId="34" fillId="11" borderId="2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964438</xdr:colOff>
      <xdr:row>16</xdr:row>
      <xdr:rowOff>109727</xdr:rowOff>
    </xdr:from>
    <xdr:ext cx="2048256" cy="365760"/>
    <xdr:pic>
      <xdr:nvPicPr>
        <xdr:cNvPr id="20" name="image3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48256" cy="365760"/>
        </a:xfrm>
        <a:prstGeom prst="rect">
          <a:avLst/>
        </a:prstGeom>
      </xdr:spPr>
    </xdr:pic>
    <xdr:clientData/>
  </xdr:oneCellAnchor>
  <xdr:oneCellAnchor>
    <xdr:from>
      <xdr:col>0</xdr:col>
      <xdr:colOff>512866</xdr:colOff>
      <xdr:row>24</xdr:row>
      <xdr:rowOff>0</xdr:rowOff>
    </xdr:from>
    <xdr:ext cx="4692315" cy="1463827"/>
    <xdr:pic>
      <xdr:nvPicPr>
        <xdr:cNvPr id="25" name="image4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2315" cy="1463827"/>
        </a:xfrm>
        <a:prstGeom prst="rect">
          <a:avLst/>
        </a:prstGeom>
      </xdr:spPr>
    </xdr:pic>
    <xdr:clientData/>
  </xdr:oneCellAnchor>
  <xdr:oneCellAnchor>
    <xdr:from>
      <xdr:col>1</xdr:col>
      <xdr:colOff>5185</xdr:colOff>
      <xdr:row>25</xdr:row>
      <xdr:rowOff>0</xdr:rowOff>
    </xdr:from>
    <xdr:ext cx="4569002" cy="4410158"/>
    <xdr:pic>
      <xdr:nvPicPr>
        <xdr:cNvPr id="26" name="image5.jpe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569002" cy="441015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zoomScale="200" zoomScaleNormal="200" workbookViewId="0">
      <selection activeCell="F9" sqref="F9"/>
    </sheetView>
  </sheetViews>
  <sheetFormatPr defaultRowHeight="12.75" x14ac:dyDescent="0.2"/>
  <cols>
    <col min="1" max="1" width="32" customWidth="1"/>
    <col min="2" max="2" width="18.1640625" customWidth="1"/>
    <col min="3" max="3" width="8.83203125" customWidth="1"/>
    <col min="4" max="4" width="8.6640625" customWidth="1"/>
    <col min="5" max="5" width="14.1640625" customWidth="1"/>
    <col min="6" max="6" width="39.5" customWidth="1"/>
  </cols>
  <sheetData>
    <row r="1" spans="1:6" ht="23.85" customHeight="1" x14ac:dyDescent="0.2">
      <c r="A1" s="177" t="s">
        <v>0</v>
      </c>
      <c r="B1" s="177"/>
      <c r="C1" s="177"/>
      <c r="D1" s="177"/>
      <c r="E1" s="177"/>
      <c r="F1" s="114"/>
    </row>
    <row r="2" spans="1:6" ht="12" customHeight="1" x14ac:dyDescent="0.2">
      <c r="A2" s="181" t="s">
        <v>1</v>
      </c>
      <c r="B2" s="182"/>
      <c r="C2" s="182"/>
      <c r="D2" s="182"/>
      <c r="E2" s="183"/>
    </row>
    <row r="3" spans="1:6" ht="12" customHeight="1" x14ac:dyDescent="0.2">
      <c r="A3" s="181" t="s">
        <v>2</v>
      </c>
      <c r="B3" s="182"/>
      <c r="C3" s="182"/>
      <c r="D3" s="182"/>
      <c r="E3" s="183"/>
    </row>
    <row r="4" spans="1:6" ht="12" customHeight="1" x14ac:dyDescent="0.2">
      <c r="A4" s="184" t="s">
        <v>3</v>
      </c>
      <c r="B4" s="1" t="s">
        <v>4</v>
      </c>
      <c r="C4" s="2"/>
      <c r="D4" s="3" t="s">
        <v>5</v>
      </c>
      <c r="E4" s="3" t="s">
        <v>6</v>
      </c>
    </row>
    <row r="5" spans="1:6" ht="12" customHeight="1" x14ac:dyDescent="0.2">
      <c r="A5" s="185"/>
      <c r="B5" s="1" t="s">
        <v>7</v>
      </c>
      <c r="C5" s="1" t="s">
        <v>8</v>
      </c>
      <c r="D5" s="3" t="s">
        <v>9</v>
      </c>
      <c r="E5" s="3" t="s">
        <v>10</v>
      </c>
    </row>
    <row r="6" spans="1:6" ht="21.95" customHeight="1" x14ac:dyDescent="0.2">
      <c r="A6" s="4" t="s">
        <v>11</v>
      </c>
      <c r="B6" s="5">
        <v>1400</v>
      </c>
      <c r="C6" s="6">
        <v>1.4</v>
      </c>
      <c r="D6" s="6">
        <v>6</v>
      </c>
      <c r="E6" s="5">
        <v>8400</v>
      </c>
    </row>
    <row r="7" spans="1:6" ht="21.95" customHeight="1" x14ac:dyDescent="0.2">
      <c r="A7" s="7" t="s">
        <v>12</v>
      </c>
      <c r="B7" s="6">
        <v>600</v>
      </c>
      <c r="C7" s="6">
        <v>0.6</v>
      </c>
      <c r="D7" s="6">
        <v>6</v>
      </c>
      <c r="E7" s="5">
        <v>3600</v>
      </c>
    </row>
    <row r="8" spans="1:6" ht="12" customHeight="1" x14ac:dyDescent="0.2">
      <c r="A8" s="2"/>
      <c r="B8" s="8">
        <v>2000</v>
      </c>
      <c r="C8" s="9">
        <v>2</v>
      </c>
      <c r="D8" s="2"/>
      <c r="E8" s="8">
        <v>12000</v>
      </c>
    </row>
    <row r="9" spans="1:6" ht="12" customHeight="1" x14ac:dyDescent="0.2">
      <c r="A9" s="186" t="s">
        <v>13</v>
      </c>
      <c r="B9" s="187"/>
    </row>
    <row r="10" spans="1:6" ht="11.1" customHeight="1" x14ac:dyDescent="0.2">
      <c r="A10" s="178" t="s">
        <v>14</v>
      </c>
      <c r="B10" s="3" t="s">
        <v>15</v>
      </c>
    </row>
    <row r="11" spans="1:6" ht="12" customHeight="1" x14ac:dyDescent="0.2">
      <c r="A11" s="179"/>
      <c r="B11" s="1" t="s">
        <v>8</v>
      </c>
    </row>
    <row r="12" spans="1:6" ht="12" customHeight="1" x14ac:dyDescent="0.2">
      <c r="A12" s="1" t="s">
        <v>16</v>
      </c>
      <c r="B12" s="6">
        <v>10</v>
      </c>
    </row>
    <row r="13" spans="1:6" ht="12" customHeight="1" x14ac:dyDescent="0.2">
      <c r="A13" s="1" t="s">
        <v>17</v>
      </c>
      <c r="B13" s="6">
        <v>10</v>
      </c>
    </row>
    <row r="14" spans="1:6" ht="12" customHeight="1" x14ac:dyDescent="0.2">
      <c r="A14" s="1" t="s">
        <v>18</v>
      </c>
      <c r="B14" s="6">
        <v>10</v>
      </c>
    </row>
    <row r="15" spans="1:6" ht="83.85" customHeight="1" x14ac:dyDescent="0.2">
      <c r="A15" s="115"/>
      <c r="B15" s="115"/>
      <c r="C15" s="115"/>
      <c r="D15" s="115"/>
      <c r="E15" s="115"/>
      <c r="F15" s="115"/>
    </row>
    <row r="16" spans="1:6" ht="8.25" customHeight="1" x14ac:dyDescent="0.2">
      <c r="A16" s="180"/>
      <c r="B16" s="180"/>
      <c r="C16" s="180"/>
      <c r="D16" s="180"/>
      <c r="E16" s="180"/>
      <c r="F16" s="180"/>
    </row>
  </sheetData>
  <mergeCells count="7">
    <mergeCell ref="A1:E1"/>
    <mergeCell ref="A10:A11"/>
    <mergeCell ref="A16:F16"/>
    <mergeCell ref="A2:E2"/>
    <mergeCell ref="A3:E3"/>
    <mergeCell ref="A4:A5"/>
    <mergeCell ref="A9:B9"/>
  </mergeCells>
  <pageMargins left="0.70866141732283472" right="0.51181102362204722" top="2.1259842519685042" bottom="0.74803149606299213" header="0.31496062992125984" footer="0.31496062992125984"/>
  <pageSetup paperSize="9" scale="12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tabSelected="1" zoomScale="115" zoomScaleNormal="115" workbookViewId="0">
      <selection activeCell="S40" sqref="S40"/>
    </sheetView>
  </sheetViews>
  <sheetFormatPr defaultRowHeight="12.75" x14ac:dyDescent="0.2"/>
  <cols>
    <col min="1" max="1" width="7.33203125" customWidth="1"/>
    <col min="2" max="2" width="6.1640625" customWidth="1"/>
    <col min="3" max="3" width="7.33203125" customWidth="1"/>
    <col min="4" max="4" width="22" customWidth="1"/>
    <col min="5" max="5" width="16.1640625" customWidth="1"/>
    <col min="6" max="6" width="6" customWidth="1"/>
    <col min="7" max="7" width="9.33203125" style="137" customWidth="1"/>
    <col min="8" max="8" width="3.83203125" style="143" customWidth="1"/>
    <col min="9" max="9" width="7.1640625" style="143" customWidth="1"/>
    <col min="10" max="10" width="11.5" style="146" customWidth="1"/>
    <col min="11" max="11" width="2.5" customWidth="1"/>
    <col min="12" max="12" width="12.6640625" style="168" customWidth="1"/>
    <col min="13" max="13" width="8.83203125" style="137" customWidth="1"/>
    <col min="14" max="14" width="3.83203125" customWidth="1"/>
    <col min="15" max="15" width="7.1640625" customWidth="1"/>
    <col min="17" max="17" width="20" customWidth="1"/>
  </cols>
  <sheetData>
    <row r="1" spans="1:16" ht="17.25" customHeight="1" x14ac:dyDescent="0.2">
      <c r="A1" s="192" t="s">
        <v>19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4"/>
    </row>
    <row r="2" spans="1:16" ht="10.35" customHeight="1" x14ac:dyDescent="0.2">
      <c r="A2" s="195" t="s">
        <v>20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37">
        <v>1</v>
      </c>
      <c r="P2">
        <v>1.2609999999999999</v>
      </c>
    </row>
    <row r="3" spans="1:16" s="132" customFormat="1" ht="19.7" customHeight="1" x14ac:dyDescent="0.2">
      <c r="A3" s="147" t="s">
        <v>21</v>
      </c>
      <c r="B3" s="11" t="s">
        <v>22</v>
      </c>
      <c r="C3" s="11" t="s">
        <v>23</v>
      </c>
      <c r="D3" s="197" t="s">
        <v>24</v>
      </c>
      <c r="E3" s="198"/>
      <c r="F3" s="11" t="s">
        <v>25</v>
      </c>
      <c r="G3" s="11" t="s">
        <v>26</v>
      </c>
      <c r="H3" s="199" t="s">
        <v>27</v>
      </c>
      <c r="I3" s="200"/>
      <c r="J3" s="148" t="s">
        <v>28</v>
      </c>
      <c r="K3" s="190" t="s">
        <v>29</v>
      </c>
      <c r="L3" s="191"/>
      <c r="M3" s="149">
        <f t="shared" ref="M3:M48" si="0">$M$2</f>
        <v>1</v>
      </c>
      <c r="N3" s="190" t="s">
        <v>27</v>
      </c>
      <c r="O3" s="191"/>
      <c r="P3" s="132">
        <v>3</v>
      </c>
    </row>
    <row r="4" spans="1:16" s="132" customFormat="1" ht="8.25" customHeight="1" x14ac:dyDescent="0.2">
      <c r="A4" s="150"/>
      <c r="B4" s="151">
        <v>1</v>
      </c>
      <c r="C4" s="201" t="s">
        <v>30</v>
      </c>
      <c r="D4" s="201"/>
      <c r="E4" s="152"/>
      <c r="F4" s="152"/>
      <c r="G4" s="173"/>
      <c r="H4" s="139"/>
      <c r="I4" s="139"/>
      <c r="J4" s="139"/>
      <c r="K4" s="152"/>
      <c r="L4" s="166"/>
      <c r="M4" s="149">
        <f t="shared" si="0"/>
        <v>1</v>
      </c>
      <c r="N4" s="152"/>
      <c r="O4" s="152"/>
    </row>
    <row r="5" spans="1:16" s="132" customFormat="1" ht="12.95" customHeight="1" x14ac:dyDescent="0.2">
      <c r="A5" s="153" t="s">
        <v>31</v>
      </c>
      <c r="B5" s="13" t="s">
        <v>32</v>
      </c>
      <c r="C5" s="154">
        <v>1</v>
      </c>
      <c r="D5" s="188" t="s">
        <v>33</v>
      </c>
      <c r="E5" s="189"/>
      <c r="F5" s="13" t="s">
        <v>34</v>
      </c>
      <c r="G5" s="17">
        <v>1</v>
      </c>
      <c r="H5" s="202">
        <f>N5*M2</f>
        <v>37085.839999999997</v>
      </c>
      <c r="I5" s="203"/>
      <c r="J5" s="144">
        <f>ROUND((H5*$P$2),2)</f>
        <v>46765.24</v>
      </c>
      <c r="K5" s="15" t="s">
        <v>36</v>
      </c>
      <c r="L5" s="16">
        <f>ROUND((G5*J5),2)</f>
        <v>46765.24</v>
      </c>
      <c r="M5" s="149">
        <f t="shared" si="0"/>
        <v>1</v>
      </c>
      <c r="N5" s="188" t="s">
        <v>35</v>
      </c>
      <c r="O5" s="189"/>
    </row>
    <row r="6" spans="1:16" s="132" customFormat="1" ht="8.4499999999999993" customHeight="1" x14ac:dyDescent="0.2">
      <c r="A6" s="204" t="s">
        <v>37</v>
      </c>
      <c r="B6" s="205"/>
      <c r="C6" s="205"/>
      <c r="D6" s="205"/>
      <c r="E6" s="205"/>
      <c r="F6" s="205"/>
      <c r="G6" s="205"/>
      <c r="H6" s="205"/>
      <c r="I6" s="205"/>
      <c r="J6" s="206"/>
      <c r="K6" s="155" t="s">
        <v>38</v>
      </c>
      <c r="L6" s="156">
        <f>SUM(L5)</f>
        <v>46765.24</v>
      </c>
      <c r="M6" s="149">
        <f t="shared" si="0"/>
        <v>1</v>
      </c>
    </row>
    <row r="7" spans="1:16" s="132" customFormat="1" ht="8.25" customHeight="1" x14ac:dyDescent="0.2">
      <c r="A7" s="150"/>
      <c r="B7" s="151">
        <v>2</v>
      </c>
      <c r="C7" s="201" t="s">
        <v>39</v>
      </c>
      <c r="D7" s="201"/>
      <c r="E7" s="152"/>
      <c r="F7" s="152"/>
      <c r="G7" s="173"/>
      <c r="H7" s="139"/>
      <c r="I7" s="139"/>
      <c r="J7" s="139"/>
      <c r="K7" s="152"/>
      <c r="L7" s="166"/>
      <c r="M7" s="149">
        <f t="shared" si="0"/>
        <v>1</v>
      </c>
      <c r="N7" s="152"/>
      <c r="O7" s="152"/>
    </row>
    <row r="8" spans="1:16" s="132" customFormat="1" ht="16.5" customHeight="1" x14ac:dyDescent="0.2">
      <c r="A8" s="153" t="s">
        <v>40</v>
      </c>
      <c r="B8" s="13" t="s">
        <v>41</v>
      </c>
      <c r="C8" s="157">
        <v>11340</v>
      </c>
      <c r="D8" s="207" t="s">
        <v>42</v>
      </c>
      <c r="E8" s="208"/>
      <c r="F8" s="13" t="s">
        <v>43</v>
      </c>
      <c r="G8" s="17">
        <v>24</v>
      </c>
      <c r="H8" s="202">
        <f>N8*M5</f>
        <v>174.54</v>
      </c>
      <c r="I8" s="203"/>
      <c r="J8" s="144">
        <f>ROUND((H8*$P$2),2)</f>
        <v>220.09</v>
      </c>
      <c r="K8" s="15" t="s">
        <v>36</v>
      </c>
      <c r="L8" s="16">
        <f t="shared" ref="L8:L10" si="1">ROUND((G8*J8),2)</f>
        <v>5282.16</v>
      </c>
      <c r="M8" s="149">
        <f t="shared" si="0"/>
        <v>1</v>
      </c>
      <c r="N8" s="188" t="s">
        <v>44</v>
      </c>
      <c r="O8" s="189"/>
    </row>
    <row r="9" spans="1:16" s="132" customFormat="1" ht="16.5" customHeight="1" x14ac:dyDescent="0.2">
      <c r="A9" s="153" t="s">
        <v>45</v>
      </c>
      <c r="B9" s="13" t="s">
        <v>46</v>
      </c>
      <c r="C9" s="14">
        <v>93584</v>
      </c>
      <c r="D9" s="207" t="s">
        <v>47</v>
      </c>
      <c r="E9" s="208"/>
      <c r="F9" s="13" t="s">
        <v>43</v>
      </c>
      <c r="G9" s="17">
        <v>16</v>
      </c>
      <c r="H9" s="202">
        <f>N9*M6</f>
        <v>748.53</v>
      </c>
      <c r="I9" s="203"/>
      <c r="J9" s="144">
        <f>ROUND((H9*$P$2),2)</f>
        <v>943.9</v>
      </c>
      <c r="K9" s="15" t="s">
        <v>36</v>
      </c>
      <c r="L9" s="16">
        <f t="shared" si="1"/>
        <v>15102.4</v>
      </c>
      <c r="M9" s="149">
        <f t="shared" si="0"/>
        <v>1</v>
      </c>
      <c r="N9" s="188" t="s">
        <v>48</v>
      </c>
      <c r="O9" s="189"/>
    </row>
    <row r="10" spans="1:16" s="132" customFormat="1" ht="12.95" customHeight="1" x14ac:dyDescent="0.2">
      <c r="A10" s="153" t="s">
        <v>45</v>
      </c>
      <c r="B10" s="13" t="s">
        <v>49</v>
      </c>
      <c r="C10" s="14">
        <v>99064</v>
      </c>
      <c r="D10" s="188" t="s">
        <v>50</v>
      </c>
      <c r="E10" s="189"/>
      <c r="F10" s="13" t="s">
        <v>51</v>
      </c>
      <c r="G10" s="174">
        <v>2000</v>
      </c>
      <c r="H10" s="202">
        <f t="shared" ref="H10" si="2">N10*M7</f>
        <v>0.3</v>
      </c>
      <c r="I10" s="203"/>
      <c r="J10" s="144">
        <f>ROUND((H10*$P$2),2)</f>
        <v>0.38</v>
      </c>
      <c r="K10" s="15" t="s">
        <v>36</v>
      </c>
      <c r="L10" s="16">
        <f t="shared" si="1"/>
        <v>760</v>
      </c>
      <c r="M10" s="149">
        <f t="shared" si="0"/>
        <v>1</v>
      </c>
      <c r="N10" s="188" t="s">
        <v>52</v>
      </c>
      <c r="O10" s="189"/>
    </row>
    <row r="11" spans="1:16" s="132" customFormat="1" ht="8.4499999999999993" customHeight="1" x14ac:dyDescent="0.2">
      <c r="A11" s="204" t="s">
        <v>53</v>
      </c>
      <c r="B11" s="205"/>
      <c r="C11" s="205"/>
      <c r="D11" s="205"/>
      <c r="E11" s="205"/>
      <c r="F11" s="205"/>
      <c r="G11" s="205"/>
      <c r="H11" s="205"/>
      <c r="I11" s="205"/>
      <c r="J11" s="206"/>
      <c r="K11" s="155" t="s">
        <v>38</v>
      </c>
      <c r="L11" s="156">
        <f>SUM(L8:L10)</f>
        <v>21144.559999999998</v>
      </c>
      <c r="M11" s="149">
        <f t="shared" si="0"/>
        <v>1</v>
      </c>
    </row>
    <row r="12" spans="1:16" s="132" customFormat="1" ht="8.25" customHeight="1" x14ac:dyDescent="0.2">
      <c r="A12" s="150"/>
      <c r="B12" s="151">
        <v>3</v>
      </c>
      <c r="C12" s="201" t="s">
        <v>54</v>
      </c>
      <c r="D12" s="201"/>
      <c r="E12" s="152"/>
      <c r="F12" s="152"/>
      <c r="G12" s="173"/>
      <c r="H12" s="139"/>
      <c r="I12" s="139"/>
      <c r="J12" s="139"/>
      <c r="K12" s="152"/>
      <c r="L12" s="166"/>
      <c r="M12" s="149">
        <f t="shared" si="0"/>
        <v>1</v>
      </c>
      <c r="N12" s="152"/>
      <c r="O12" s="152"/>
    </row>
    <row r="13" spans="1:16" s="132" customFormat="1" ht="9" customHeight="1" x14ac:dyDescent="0.2">
      <c r="A13" s="153" t="s">
        <v>40</v>
      </c>
      <c r="B13" s="13" t="s">
        <v>55</v>
      </c>
      <c r="C13" s="157">
        <v>41496</v>
      </c>
      <c r="D13" s="188" t="s">
        <v>56</v>
      </c>
      <c r="E13" s="189"/>
      <c r="F13" s="13" t="s">
        <v>34</v>
      </c>
      <c r="G13" s="17">
        <v>1</v>
      </c>
      <c r="H13" s="202">
        <f>N13*M10</f>
        <v>11500</v>
      </c>
      <c r="I13" s="203"/>
      <c r="J13" s="144" t="s">
        <v>58</v>
      </c>
      <c r="K13" s="15" t="s">
        <v>36</v>
      </c>
      <c r="L13" s="16">
        <v>14505.93</v>
      </c>
      <c r="M13" s="149">
        <f t="shared" si="0"/>
        <v>1</v>
      </c>
      <c r="N13" s="188" t="s">
        <v>57</v>
      </c>
      <c r="O13" s="189"/>
    </row>
    <row r="14" spans="1:16" s="132" customFormat="1" ht="8.4499999999999993" customHeight="1" x14ac:dyDescent="0.2">
      <c r="A14" s="204" t="s">
        <v>59</v>
      </c>
      <c r="B14" s="205"/>
      <c r="C14" s="205"/>
      <c r="D14" s="205"/>
      <c r="E14" s="205"/>
      <c r="F14" s="205"/>
      <c r="G14" s="205"/>
      <c r="H14" s="205"/>
      <c r="I14" s="205"/>
      <c r="J14" s="206"/>
      <c r="K14" s="155" t="s">
        <v>38</v>
      </c>
      <c r="L14" s="156">
        <f>SUM(L13)</f>
        <v>14505.93</v>
      </c>
      <c r="M14" s="149">
        <f t="shared" si="0"/>
        <v>1</v>
      </c>
    </row>
    <row r="15" spans="1:16" s="132" customFormat="1" ht="8.25" customHeight="1" x14ac:dyDescent="0.2">
      <c r="A15" s="150"/>
      <c r="B15" s="151">
        <v>4</v>
      </c>
      <c r="C15" s="201" t="s">
        <v>60</v>
      </c>
      <c r="D15" s="201"/>
      <c r="E15" s="152"/>
      <c r="F15" s="152"/>
      <c r="G15" s="173"/>
      <c r="H15" s="139"/>
      <c r="I15" s="139"/>
      <c r="J15" s="139"/>
      <c r="K15" s="152"/>
      <c r="L15" s="166"/>
      <c r="M15" s="149">
        <f t="shared" si="0"/>
        <v>1</v>
      </c>
      <c r="N15" s="152"/>
      <c r="O15" s="152"/>
    </row>
    <row r="16" spans="1:16" s="132" customFormat="1" ht="8.25" customHeight="1" x14ac:dyDescent="0.2">
      <c r="A16" s="209" t="s">
        <v>61</v>
      </c>
      <c r="B16" s="210"/>
      <c r="C16" s="210"/>
      <c r="D16" s="210"/>
      <c r="E16" s="210"/>
      <c r="F16" s="210"/>
      <c r="G16" s="210"/>
      <c r="H16" s="210"/>
      <c r="I16" s="210"/>
      <c r="J16" s="210"/>
      <c r="K16" s="210"/>
      <c r="L16" s="211"/>
      <c r="M16" s="149">
        <f t="shared" si="0"/>
        <v>1</v>
      </c>
    </row>
    <row r="17" spans="1:15" s="132" customFormat="1" ht="18.2" customHeight="1" x14ac:dyDescent="0.2">
      <c r="A17" s="153" t="s">
        <v>45</v>
      </c>
      <c r="B17" s="13" t="s">
        <v>62</v>
      </c>
      <c r="C17" s="14">
        <v>98525</v>
      </c>
      <c r="D17" s="207" t="s">
        <v>63</v>
      </c>
      <c r="E17" s="208"/>
      <c r="F17" s="13" t="s">
        <v>64</v>
      </c>
      <c r="G17" s="174">
        <v>14000</v>
      </c>
      <c r="H17" s="202">
        <f t="shared" ref="H17:H21" si="3">N17*M14</f>
        <v>0.32</v>
      </c>
      <c r="I17" s="203"/>
      <c r="J17" s="144">
        <f t="shared" ref="J17:J21" si="4">ROUND((H17*$P$2),2)</f>
        <v>0.4</v>
      </c>
      <c r="K17" s="15" t="s">
        <v>36</v>
      </c>
      <c r="L17" s="16">
        <f t="shared" ref="L17:L21" si="5">ROUND((G17*J17),2)</f>
        <v>5600</v>
      </c>
      <c r="M17" s="149">
        <f t="shared" si="0"/>
        <v>1</v>
      </c>
      <c r="N17" s="188" t="s">
        <v>65</v>
      </c>
      <c r="O17" s="189"/>
    </row>
    <row r="18" spans="1:15" s="132" customFormat="1" ht="26.1" customHeight="1" x14ac:dyDescent="0.2">
      <c r="A18" s="153" t="s">
        <v>45</v>
      </c>
      <c r="B18" s="13" t="s">
        <v>66</v>
      </c>
      <c r="C18" s="14">
        <v>100577</v>
      </c>
      <c r="D18" s="188" t="s">
        <v>67</v>
      </c>
      <c r="E18" s="189"/>
      <c r="F18" s="13" t="s">
        <v>64</v>
      </c>
      <c r="G18" s="174">
        <v>12000</v>
      </c>
      <c r="H18" s="202">
        <f t="shared" si="3"/>
        <v>1.02</v>
      </c>
      <c r="I18" s="203"/>
      <c r="J18" s="144">
        <f t="shared" si="4"/>
        <v>1.29</v>
      </c>
      <c r="K18" s="15" t="s">
        <v>36</v>
      </c>
      <c r="L18" s="16">
        <f t="shared" si="5"/>
        <v>15480</v>
      </c>
      <c r="M18" s="149">
        <f t="shared" si="0"/>
        <v>1</v>
      </c>
      <c r="N18" s="188" t="s">
        <v>68</v>
      </c>
      <c r="O18" s="189"/>
    </row>
    <row r="19" spans="1:15" s="132" customFormat="1" ht="21.6" customHeight="1" x14ac:dyDescent="0.2">
      <c r="A19" s="153" t="s">
        <v>45</v>
      </c>
      <c r="B19" s="13" t="s">
        <v>69</v>
      </c>
      <c r="C19" s="14">
        <v>101124</v>
      </c>
      <c r="D19" s="188" t="s">
        <v>70</v>
      </c>
      <c r="E19" s="189"/>
      <c r="F19" s="13" t="s">
        <v>71</v>
      </c>
      <c r="G19" s="174">
        <v>6000</v>
      </c>
      <c r="H19" s="202">
        <f t="shared" si="3"/>
        <v>11.41</v>
      </c>
      <c r="I19" s="203"/>
      <c r="J19" s="144">
        <f t="shared" si="4"/>
        <v>14.39</v>
      </c>
      <c r="K19" s="15" t="s">
        <v>36</v>
      </c>
      <c r="L19" s="16">
        <f t="shared" si="5"/>
        <v>86340</v>
      </c>
      <c r="M19" s="149">
        <f t="shared" si="0"/>
        <v>1</v>
      </c>
      <c r="N19" s="188" t="s">
        <v>72</v>
      </c>
      <c r="O19" s="189"/>
    </row>
    <row r="20" spans="1:15" s="132" customFormat="1" ht="16.5" customHeight="1" x14ac:dyDescent="0.2">
      <c r="A20" s="153" t="s">
        <v>45</v>
      </c>
      <c r="B20" s="13" t="s">
        <v>73</v>
      </c>
      <c r="C20" s="14">
        <v>97912</v>
      </c>
      <c r="D20" s="207" t="s">
        <v>74</v>
      </c>
      <c r="E20" s="208"/>
      <c r="F20" s="13" t="s">
        <v>75</v>
      </c>
      <c r="G20" s="174">
        <v>75000</v>
      </c>
      <c r="H20" s="202">
        <f t="shared" si="3"/>
        <v>3.21</v>
      </c>
      <c r="I20" s="203"/>
      <c r="J20" s="144">
        <f t="shared" si="4"/>
        <v>4.05</v>
      </c>
      <c r="K20" s="15" t="s">
        <v>36</v>
      </c>
      <c r="L20" s="16">
        <f t="shared" si="5"/>
        <v>303750</v>
      </c>
      <c r="M20" s="149">
        <f t="shared" si="0"/>
        <v>1</v>
      </c>
      <c r="N20" s="188" t="s">
        <v>76</v>
      </c>
      <c r="O20" s="189"/>
    </row>
    <row r="21" spans="1:15" s="132" customFormat="1" ht="26.1" customHeight="1" x14ac:dyDescent="0.2">
      <c r="A21" s="153" t="s">
        <v>45</v>
      </c>
      <c r="B21" s="13" t="s">
        <v>77</v>
      </c>
      <c r="C21" s="14">
        <v>96388</v>
      </c>
      <c r="D21" s="188" t="s">
        <v>78</v>
      </c>
      <c r="E21" s="189"/>
      <c r="F21" s="13" t="s">
        <v>71</v>
      </c>
      <c r="G21" s="174">
        <v>7000</v>
      </c>
      <c r="H21" s="202">
        <f t="shared" si="3"/>
        <v>10.23</v>
      </c>
      <c r="I21" s="203"/>
      <c r="J21" s="144">
        <f t="shared" si="4"/>
        <v>12.9</v>
      </c>
      <c r="K21" s="15" t="s">
        <v>36</v>
      </c>
      <c r="L21" s="16">
        <f t="shared" si="5"/>
        <v>90300</v>
      </c>
      <c r="M21" s="149">
        <f t="shared" si="0"/>
        <v>1</v>
      </c>
      <c r="N21" s="188" t="s">
        <v>79</v>
      </c>
      <c r="O21" s="189"/>
    </row>
    <row r="22" spans="1:15" s="132" customFormat="1" ht="8.4499999999999993" customHeight="1" x14ac:dyDescent="0.2">
      <c r="A22" s="204" t="s">
        <v>80</v>
      </c>
      <c r="B22" s="205"/>
      <c r="C22" s="205"/>
      <c r="D22" s="205"/>
      <c r="E22" s="205"/>
      <c r="F22" s="205"/>
      <c r="G22" s="205"/>
      <c r="H22" s="205"/>
      <c r="I22" s="205"/>
      <c r="J22" s="206"/>
      <c r="K22" s="155" t="s">
        <v>38</v>
      </c>
      <c r="L22" s="156">
        <f>SUM(L17:L21)</f>
        <v>501470</v>
      </c>
      <c r="M22" s="149">
        <f t="shared" si="0"/>
        <v>1</v>
      </c>
    </row>
    <row r="23" spans="1:15" s="132" customFormat="1" ht="8.25" customHeight="1" x14ac:dyDescent="0.2">
      <c r="A23" s="150"/>
      <c r="B23" s="151">
        <v>5</v>
      </c>
      <c r="C23" s="201" t="s">
        <v>81</v>
      </c>
      <c r="D23" s="201"/>
      <c r="E23" s="152"/>
      <c r="F23" s="152"/>
      <c r="G23" s="173"/>
      <c r="H23" s="139"/>
      <c r="I23" s="139"/>
      <c r="J23" s="139"/>
      <c r="K23" s="152"/>
      <c r="L23" s="166"/>
      <c r="M23" s="149">
        <f t="shared" si="0"/>
        <v>1</v>
      </c>
      <c r="N23" s="152"/>
      <c r="O23" s="152"/>
    </row>
    <row r="24" spans="1:15" s="132" customFormat="1" ht="35.25" customHeight="1" x14ac:dyDescent="0.2">
      <c r="A24" s="153" t="s">
        <v>45</v>
      </c>
      <c r="B24" s="13" t="s">
        <v>82</v>
      </c>
      <c r="C24" s="14">
        <v>94273</v>
      </c>
      <c r="D24" s="207" t="s">
        <v>83</v>
      </c>
      <c r="E24" s="208"/>
      <c r="F24" s="13" t="s">
        <v>51</v>
      </c>
      <c r="G24" s="174">
        <v>3904</v>
      </c>
      <c r="H24" s="202">
        <f t="shared" ref="H24:H26" si="6">N24*M21</f>
        <v>51.16</v>
      </c>
      <c r="I24" s="203"/>
      <c r="J24" s="144">
        <f t="shared" ref="J24:J26" si="7">ROUND((H24*$P$2),2)</f>
        <v>64.510000000000005</v>
      </c>
      <c r="K24" s="15" t="s">
        <v>36</v>
      </c>
      <c r="L24" s="16">
        <f t="shared" ref="L24:L26" si="8">ROUND((G24*J24),2)</f>
        <v>251847.04000000001</v>
      </c>
      <c r="M24" s="149">
        <f t="shared" si="0"/>
        <v>1</v>
      </c>
      <c r="N24" s="188" t="s">
        <v>84</v>
      </c>
      <c r="O24" s="189"/>
    </row>
    <row r="25" spans="1:15" s="132" customFormat="1" ht="21.6" customHeight="1" x14ac:dyDescent="0.2">
      <c r="A25" s="153" t="s">
        <v>45</v>
      </c>
      <c r="B25" s="13" t="s">
        <v>85</v>
      </c>
      <c r="C25" s="14">
        <v>94284</v>
      </c>
      <c r="D25" s="188" t="s">
        <v>86</v>
      </c>
      <c r="E25" s="189"/>
      <c r="F25" s="13" t="s">
        <v>51</v>
      </c>
      <c r="G25" s="174">
        <v>3904</v>
      </c>
      <c r="H25" s="202">
        <f t="shared" si="6"/>
        <v>75.23</v>
      </c>
      <c r="I25" s="203"/>
      <c r="J25" s="144">
        <f t="shared" si="7"/>
        <v>94.87</v>
      </c>
      <c r="K25" s="15" t="s">
        <v>36</v>
      </c>
      <c r="L25" s="16">
        <f t="shared" si="8"/>
        <v>370372.48</v>
      </c>
      <c r="M25" s="149">
        <f t="shared" si="0"/>
        <v>1</v>
      </c>
      <c r="N25" s="188" t="s">
        <v>87</v>
      </c>
      <c r="O25" s="189"/>
    </row>
    <row r="26" spans="1:15" s="132" customFormat="1" ht="18.75" customHeight="1" x14ac:dyDescent="0.2">
      <c r="A26" s="153" t="s">
        <v>45</v>
      </c>
      <c r="B26" s="13" t="s">
        <v>88</v>
      </c>
      <c r="C26" s="14">
        <v>94293</v>
      </c>
      <c r="D26" s="207" t="s">
        <v>89</v>
      </c>
      <c r="E26" s="208"/>
      <c r="F26" s="13" t="s">
        <v>51</v>
      </c>
      <c r="G26" s="17">
        <v>96</v>
      </c>
      <c r="H26" s="202">
        <f t="shared" si="6"/>
        <v>160.47999999999999</v>
      </c>
      <c r="I26" s="203"/>
      <c r="J26" s="144">
        <f t="shared" si="7"/>
        <v>202.37</v>
      </c>
      <c r="K26" s="15" t="s">
        <v>36</v>
      </c>
      <c r="L26" s="16">
        <f t="shared" si="8"/>
        <v>19427.52</v>
      </c>
      <c r="M26" s="149">
        <f t="shared" si="0"/>
        <v>1</v>
      </c>
      <c r="N26" s="188" t="s">
        <v>90</v>
      </c>
      <c r="O26" s="189"/>
    </row>
    <row r="27" spans="1:15" s="132" customFormat="1" ht="8.4499999999999993" customHeight="1" x14ac:dyDescent="0.2">
      <c r="A27" s="204" t="s">
        <v>91</v>
      </c>
      <c r="B27" s="205"/>
      <c r="C27" s="205"/>
      <c r="D27" s="205"/>
      <c r="E27" s="205"/>
      <c r="F27" s="205"/>
      <c r="G27" s="205"/>
      <c r="H27" s="205"/>
      <c r="I27" s="205"/>
      <c r="J27" s="206"/>
      <c r="K27" s="155" t="s">
        <v>38</v>
      </c>
      <c r="L27" s="156">
        <f>SUM(L24:L26)</f>
        <v>641647.04</v>
      </c>
      <c r="M27" s="149">
        <f t="shared" si="0"/>
        <v>1</v>
      </c>
    </row>
    <row r="28" spans="1:15" s="132" customFormat="1" ht="8.25" customHeight="1" x14ac:dyDescent="0.2">
      <c r="A28" s="150"/>
      <c r="B28" s="151">
        <v>6</v>
      </c>
      <c r="C28" s="201" t="s">
        <v>92</v>
      </c>
      <c r="D28" s="201"/>
      <c r="E28" s="152"/>
      <c r="F28" s="152"/>
      <c r="G28" s="173"/>
      <c r="H28" s="139"/>
      <c r="I28" s="139"/>
      <c r="J28" s="139"/>
      <c r="K28" s="152"/>
      <c r="L28" s="166"/>
      <c r="M28" s="149">
        <f t="shared" si="0"/>
        <v>1</v>
      </c>
      <c r="N28" s="152"/>
      <c r="O28" s="152"/>
    </row>
    <row r="29" spans="1:15" s="132" customFormat="1" ht="8.25" customHeight="1" x14ac:dyDescent="0.2">
      <c r="A29" s="209" t="s">
        <v>93</v>
      </c>
      <c r="B29" s="210"/>
      <c r="C29" s="210"/>
      <c r="D29" s="210"/>
      <c r="E29" s="210"/>
      <c r="F29" s="210"/>
      <c r="G29" s="210"/>
      <c r="H29" s="210"/>
      <c r="I29" s="210"/>
      <c r="J29" s="210"/>
      <c r="K29" s="210"/>
      <c r="L29" s="211"/>
      <c r="M29" s="149">
        <f t="shared" si="0"/>
        <v>1</v>
      </c>
    </row>
    <row r="30" spans="1:15" s="132" customFormat="1" ht="26.1" customHeight="1" x14ac:dyDescent="0.2">
      <c r="A30" s="153" t="s">
        <v>45</v>
      </c>
      <c r="B30" s="13" t="s">
        <v>94</v>
      </c>
      <c r="C30" s="14">
        <v>94342</v>
      </c>
      <c r="D30" s="188" t="s">
        <v>95</v>
      </c>
      <c r="E30" s="189"/>
      <c r="F30" s="13" t="s">
        <v>71</v>
      </c>
      <c r="G30" s="17">
        <v>472.8</v>
      </c>
      <c r="H30" s="202">
        <f t="shared" ref="H30:H31" si="9">N30*M27</f>
        <v>92.32</v>
      </c>
      <c r="I30" s="203"/>
      <c r="J30" s="144">
        <f t="shared" ref="J30:J31" si="10">ROUND((H30*$P$2),2)</f>
        <v>116.42</v>
      </c>
      <c r="K30" s="15" t="s">
        <v>36</v>
      </c>
      <c r="L30" s="16">
        <f t="shared" ref="L30:L31" si="11">ROUND((G30*J30),2)</f>
        <v>55043.38</v>
      </c>
      <c r="M30" s="149">
        <f t="shared" si="0"/>
        <v>1</v>
      </c>
      <c r="N30" s="188" t="s">
        <v>96</v>
      </c>
      <c r="O30" s="189"/>
    </row>
    <row r="31" spans="1:15" s="132" customFormat="1" ht="21.6" customHeight="1" x14ac:dyDescent="0.2">
      <c r="A31" s="153" t="s">
        <v>45</v>
      </c>
      <c r="B31" s="13" t="s">
        <v>97</v>
      </c>
      <c r="C31" s="14">
        <v>94992</v>
      </c>
      <c r="D31" s="188" t="s">
        <v>98</v>
      </c>
      <c r="E31" s="189"/>
      <c r="F31" s="13" t="s">
        <v>64</v>
      </c>
      <c r="G31" s="174">
        <v>4728</v>
      </c>
      <c r="H31" s="202">
        <f t="shared" si="9"/>
        <v>89.01</v>
      </c>
      <c r="I31" s="203"/>
      <c r="J31" s="144">
        <f t="shared" si="10"/>
        <v>112.24</v>
      </c>
      <c r="K31" s="15" t="s">
        <v>36</v>
      </c>
      <c r="L31" s="16">
        <f t="shared" si="11"/>
        <v>530670.72</v>
      </c>
      <c r="M31" s="149">
        <f t="shared" si="0"/>
        <v>1</v>
      </c>
      <c r="N31" s="188" t="s">
        <v>99</v>
      </c>
      <c r="O31" s="189"/>
    </row>
    <row r="32" spans="1:15" s="132" customFormat="1" ht="8.25" customHeight="1" x14ac:dyDescent="0.2">
      <c r="A32" s="209" t="s">
        <v>100</v>
      </c>
      <c r="B32" s="210"/>
      <c r="C32" s="210"/>
      <c r="D32" s="210"/>
      <c r="E32" s="210"/>
      <c r="F32" s="210"/>
      <c r="G32" s="210"/>
      <c r="H32" s="210"/>
      <c r="I32" s="210"/>
      <c r="J32" s="210"/>
      <c r="K32" s="210"/>
      <c r="L32" s="211"/>
      <c r="M32" s="149">
        <f t="shared" si="0"/>
        <v>1</v>
      </c>
    </row>
    <row r="33" spans="1:15" s="132" customFormat="1" ht="21.6" customHeight="1" x14ac:dyDescent="0.2">
      <c r="A33" s="153" t="s">
        <v>45</v>
      </c>
      <c r="B33" s="13" t="s">
        <v>101</v>
      </c>
      <c r="C33" s="14">
        <v>93358</v>
      </c>
      <c r="D33" s="188" t="s">
        <v>102</v>
      </c>
      <c r="E33" s="189"/>
      <c r="F33" s="13" t="s">
        <v>71</v>
      </c>
      <c r="G33" s="17">
        <v>58.56</v>
      </c>
      <c r="H33" s="202">
        <f t="shared" ref="H33:H35" si="12">N33*M30</f>
        <v>67.599999999999994</v>
      </c>
      <c r="I33" s="203"/>
      <c r="J33" s="144">
        <f t="shared" ref="J33:J35" si="13">ROUND((H33*$P$2),2)</f>
        <v>85.24</v>
      </c>
      <c r="K33" s="15" t="s">
        <v>36</v>
      </c>
      <c r="L33" s="16">
        <f t="shared" ref="L33:L35" si="14">ROUND((G33*J33),2)</f>
        <v>4991.6499999999996</v>
      </c>
      <c r="M33" s="149">
        <f t="shared" si="0"/>
        <v>1</v>
      </c>
      <c r="N33" s="188" t="s">
        <v>103</v>
      </c>
      <c r="O33" s="189"/>
    </row>
    <row r="34" spans="1:15" s="132" customFormat="1" ht="21.6" customHeight="1" x14ac:dyDescent="0.2">
      <c r="A34" s="153" t="s">
        <v>45</v>
      </c>
      <c r="B34" s="13" t="s">
        <v>104</v>
      </c>
      <c r="C34" s="14">
        <v>96533</v>
      </c>
      <c r="D34" s="188" t="s">
        <v>105</v>
      </c>
      <c r="E34" s="189"/>
      <c r="F34" s="13" t="s">
        <v>64</v>
      </c>
      <c r="G34" s="174">
        <v>1561.6</v>
      </c>
      <c r="H34" s="202">
        <f t="shared" si="12"/>
        <v>76.8</v>
      </c>
      <c r="I34" s="203"/>
      <c r="J34" s="144">
        <f t="shared" si="13"/>
        <v>96.84</v>
      </c>
      <c r="K34" s="15" t="s">
        <v>36</v>
      </c>
      <c r="L34" s="16">
        <f t="shared" si="14"/>
        <v>151225.34</v>
      </c>
      <c r="M34" s="149">
        <f t="shared" si="0"/>
        <v>1</v>
      </c>
      <c r="N34" s="188">
        <v>76.8</v>
      </c>
      <c r="O34" s="189"/>
    </row>
    <row r="35" spans="1:15" s="132" customFormat="1" ht="18.75" customHeight="1" x14ac:dyDescent="0.2">
      <c r="A35" s="153" t="s">
        <v>45</v>
      </c>
      <c r="B35" s="13" t="s">
        <v>106</v>
      </c>
      <c r="C35" s="14">
        <v>94963</v>
      </c>
      <c r="D35" s="207" t="s">
        <v>107</v>
      </c>
      <c r="E35" s="208"/>
      <c r="F35" s="13" t="s">
        <v>71</v>
      </c>
      <c r="G35" s="17">
        <v>82.2</v>
      </c>
      <c r="H35" s="202">
        <f t="shared" si="12"/>
        <v>3</v>
      </c>
      <c r="I35" s="203"/>
      <c r="J35" s="144">
        <f t="shared" si="13"/>
        <v>3.78</v>
      </c>
      <c r="K35" s="15" t="s">
        <v>36</v>
      </c>
      <c r="L35" s="16">
        <f t="shared" si="14"/>
        <v>310.72000000000003</v>
      </c>
      <c r="M35" s="149">
        <f t="shared" si="0"/>
        <v>1</v>
      </c>
      <c r="N35" s="188">
        <v>3</v>
      </c>
      <c r="O35" s="189"/>
    </row>
    <row r="36" spans="1:15" s="132" customFormat="1" ht="8.4499999999999993" customHeight="1" x14ac:dyDescent="0.2">
      <c r="A36" s="204" t="s">
        <v>80</v>
      </c>
      <c r="B36" s="205"/>
      <c r="C36" s="205"/>
      <c r="D36" s="205"/>
      <c r="E36" s="205"/>
      <c r="F36" s="205"/>
      <c r="G36" s="205"/>
      <c r="H36" s="205"/>
      <c r="I36" s="205"/>
      <c r="J36" s="206"/>
      <c r="K36" s="155" t="s">
        <v>38</v>
      </c>
      <c r="L36" s="156">
        <f>SUM(L30:L35)</f>
        <v>742241.80999999994</v>
      </c>
      <c r="M36" s="149">
        <f t="shared" si="0"/>
        <v>1</v>
      </c>
    </row>
    <row r="37" spans="1:15" s="132" customFormat="1" ht="8.25" customHeight="1" x14ac:dyDescent="0.2">
      <c r="A37" s="150"/>
      <c r="B37" s="151">
        <v>7</v>
      </c>
      <c r="C37" s="201" t="s">
        <v>108</v>
      </c>
      <c r="D37" s="201"/>
      <c r="E37" s="152"/>
      <c r="F37" s="152"/>
      <c r="G37" s="173"/>
      <c r="H37" s="139"/>
      <c r="I37" s="139"/>
      <c r="J37" s="139"/>
      <c r="K37" s="152"/>
      <c r="L37" s="166"/>
      <c r="M37" s="149">
        <f t="shared" si="0"/>
        <v>1</v>
      </c>
      <c r="N37" s="152"/>
      <c r="O37" s="152"/>
    </row>
    <row r="38" spans="1:15" s="132" customFormat="1" ht="8.25" customHeight="1" x14ac:dyDescent="0.2">
      <c r="A38" s="153" t="s">
        <v>31</v>
      </c>
      <c r="B38" s="13" t="s">
        <v>109</v>
      </c>
      <c r="C38" s="154">
        <v>8</v>
      </c>
      <c r="D38" s="188" t="s">
        <v>110</v>
      </c>
      <c r="E38" s="189"/>
      <c r="F38" s="13" t="s">
        <v>43</v>
      </c>
      <c r="G38" s="174">
        <v>12000</v>
      </c>
      <c r="H38" s="202">
        <f t="shared" ref="H38:H41" si="15">N38*M35</f>
        <v>5.38</v>
      </c>
      <c r="I38" s="203"/>
      <c r="J38" s="144">
        <f t="shared" ref="J38:J41" si="16">ROUND((H38*$P$2),2)</f>
        <v>6.78</v>
      </c>
      <c r="K38" s="15" t="s">
        <v>36</v>
      </c>
      <c r="L38" s="16">
        <f t="shared" ref="L38:L41" si="17">ROUND((G38*J38),2)</f>
        <v>81360</v>
      </c>
      <c r="M38" s="149">
        <f t="shared" si="0"/>
        <v>1</v>
      </c>
      <c r="N38" s="188" t="s">
        <v>111</v>
      </c>
      <c r="O38" s="189"/>
    </row>
    <row r="39" spans="1:15" s="132" customFormat="1" ht="16.5" customHeight="1" x14ac:dyDescent="0.2">
      <c r="A39" s="153" t="s">
        <v>45</v>
      </c>
      <c r="B39" s="13" t="s">
        <v>112</v>
      </c>
      <c r="C39" s="14">
        <v>96402</v>
      </c>
      <c r="D39" s="207" t="s">
        <v>113</v>
      </c>
      <c r="E39" s="208"/>
      <c r="F39" s="13" t="s">
        <v>43</v>
      </c>
      <c r="G39" s="174">
        <v>12200</v>
      </c>
      <c r="H39" s="202">
        <f t="shared" si="15"/>
        <v>2.66</v>
      </c>
      <c r="I39" s="203"/>
      <c r="J39" s="144">
        <f t="shared" si="16"/>
        <v>3.35</v>
      </c>
      <c r="K39" s="15" t="s">
        <v>36</v>
      </c>
      <c r="L39" s="16">
        <f t="shared" si="17"/>
        <v>40870</v>
      </c>
      <c r="M39" s="149">
        <f t="shared" si="0"/>
        <v>1</v>
      </c>
      <c r="N39" s="188" t="s">
        <v>114</v>
      </c>
      <c r="O39" s="189"/>
    </row>
    <row r="40" spans="1:15" s="132" customFormat="1" ht="18.2" customHeight="1" x14ac:dyDescent="0.2">
      <c r="A40" s="153" t="s">
        <v>45</v>
      </c>
      <c r="B40" s="13" t="s">
        <v>115</v>
      </c>
      <c r="C40" s="14">
        <v>95427</v>
      </c>
      <c r="D40" s="207" t="s">
        <v>116</v>
      </c>
      <c r="E40" s="208"/>
      <c r="F40" s="13" t="s">
        <v>117</v>
      </c>
      <c r="G40" s="174">
        <v>4270</v>
      </c>
      <c r="H40" s="202">
        <f t="shared" si="15"/>
        <v>0.65</v>
      </c>
      <c r="I40" s="203"/>
      <c r="J40" s="144">
        <f t="shared" si="16"/>
        <v>0.82</v>
      </c>
      <c r="K40" s="15" t="s">
        <v>36</v>
      </c>
      <c r="L40" s="16">
        <f t="shared" si="17"/>
        <v>3501.4</v>
      </c>
      <c r="M40" s="149">
        <f t="shared" si="0"/>
        <v>1</v>
      </c>
      <c r="N40" s="188" t="s">
        <v>118</v>
      </c>
      <c r="O40" s="189"/>
    </row>
    <row r="41" spans="1:15" s="132" customFormat="1" ht="24.75" customHeight="1" x14ac:dyDescent="0.2">
      <c r="A41" s="153" t="s">
        <v>45</v>
      </c>
      <c r="B41" s="13" t="s">
        <v>119</v>
      </c>
      <c r="C41" s="14">
        <v>95995</v>
      </c>
      <c r="D41" s="207" t="s">
        <v>120</v>
      </c>
      <c r="E41" s="208"/>
      <c r="F41" s="13" t="s">
        <v>121</v>
      </c>
      <c r="G41" s="17">
        <v>427</v>
      </c>
      <c r="H41" s="202">
        <f t="shared" si="15"/>
        <v>1276.74</v>
      </c>
      <c r="I41" s="203"/>
      <c r="J41" s="144">
        <f t="shared" si="16"/>
        <v>1609.97</v>
      </c>
      <c r="K41" s="15" t="s">
        <v>36</v>
      </c>
      <c r="L41" s="16">
        <f t="shared" si="17"/>
        <v>687457.19</v>
      </c>
      <c r="M41" s="149">
        <f t="shared" si="0"/>
        <v>1</v>
      </c>
      <c r="N41" s="188" t="s">
        <v>122</v>
      </c>
      <c r="O41" s="189"/>
    </row>
    <row r="42" spans="1:15" s="132" customFormat="1" ht="8.25" customHeight="1" x14ac:dyDescent="0.2">
      <c r="A42" s="204" t="s">
        <v>91</v>
      </c>
      <c r="B42" s="205"/>
      <c r="C42" s="205"/>
      <c r="D42" s="205"/>
      <c r="E42" s="205"/>
      <c r="F42" s="205"/>
      <c r="G42" s="205"/>
      <c r="H42" s="205"/>
      <c r="I42" s="205"/>
      <c r="J42" s="206"/>
      <c r="K42" s="155" t="s">
        <v>38</v>
      </c>
      <c r="L42" s="156">
        <f>SUM(L38:L41)</f>
        <v>813188.59</v>
      </c>
      <c r="M42" s="149">
        <f t="shared" si="0"/>
        <v>1</v>
      </c>
    </row>
    <row r="43" spans="1:15" s="132" customFormat="1" ht="8.4499999999999993" customHeight="1" x14ac:dyDescent="0.2">
      <c r="A43" s="207"/>
      <c r="B43" s="217"/>
      <c r="C43" s="217"/>
      <c r="D43" s="217"/>
      <c r="E43" s="217"/>
      <c r="F43" s="217"/>
      <c r="G43" s="217"/>
      <c r="H43" s="217"/>
      <c r="I43" s="217"/>
      <c r="J43" s="217"/>
      <c r="K43" s="217"/>
      <c r="L43" s="208"/>
      <c r="M43" s="149">
        <f t="shared" si="0"/>
        <v>1</v>
      </c>
    </row>
    <row r="44" spans="1:15" s="132" customFormat="1" ht="8.25" customHeight="1" x14ac:dyDescent="0.2">
      <c r="A44" s="150"/>
      <c r="B44" s="151">
        <v>8</v>
      </c>
      <c r="C44" s="201" t="s">
        <v>123</v>
      </c>
      <c r="D44" s="201"/>
      <c r="E44" s="152"/>
      <c r="F44" s="152"/>
      <c r="G44" s="173"/>
      <c r="H44" s="139"/>
      <c r="I44" s="139"/>
      <c r="J44" s="139"/>
      <c r="K44" s="152"/>
      <c r="L44" s="166"/>
      <c r="M44" s="149">
        <f t="shared" si="0"/>
        <v>1</v>
      </c>
      <c r="N44" s="152"/>
      <c r="O44" s="152"/>
    </row>
    <row r="45" spans="1:15" s="132" customFormat="1" ht="24.75" customHeight="1" x14ac:dyDescent="0.2">
      <c r="A45" s="153" t="s">
        <v>45</v>
      </c>
      <c r="B45" s="13" t="s">
        <v>124</v>
      </c>
      <c r="C45" s="14">
        <v>102512</v>
      </c>
      <c r="D45" s="207" t="s">
        <v>125</v>
      </c>
      <c r="E45" s="208"/>
      <c r="F45" s="13" t="s">
        <v>51</v>
      </c>
      <c r="G45" s="174">
        <v>2000</v>
      </c>
      <c r="H45" s="202">
        <f>N45*M42</f>
        <v>3.7</v>
      </c>
      <c r="I45" s="203"/>
      <c r="J45" s="144">
        <f>ROUND((H45*$P$2),2)</f>
        <v>4.67</v>
      </c>
      <c r="K45" s="15" t="s">
        <v>36</v>
      </c>
      <c r="L45" s="16">
        <f>ROUND((G45*J45),2)</f>
        <v>9340</v>
      </c>
      <c r="M45" s="149">
        <f t="shared" si="0"/>
        <v>1</v>
      </c>
      <c r="N45" s="188" t="s">
        <v>126</v>
      </c>
      <c r="O45" s="189"/>
    </row>
    <row r="46" spans="1:15" s="132" customFormat="1" ht="8.25" customHeight="1" x14ac:dyDescent="0.2">
      <c r="A46" s="158"/>
      <c r="B46" s="159"/>
      <c r="C46" s="218" t="s">
        <v>127</v>
      </c>
      <c r="D46" s="218"/>
      <c r="E46" s="159"/>
      <c r="F46" s="159"/>
      <c r="G46" s="175"/>
      <c r="H46" s="140"/>
      <c r="I46" s="140"/>
      <c r="J46" s="160" t="s">
        <v>91</v>
      </c>
      <c r="K46" s="155" t="s">
        <v>38</v>
      </c>
      <c r="L46" s="156">
        <f>SUM(L45)</f>
        <v>9340</v>
      </c>
      <c r="M46" s="149">
        <f t="shared" si="0"/>
        <v>1</v>
      </c>
      <c r="N46" s="159"/>
      <c r="O46" s="159"/>
    </row>
    <row r="47" spans="1:15" s="132" customFormat="1" ht="8.25" customHeight="1" x14ac:dyDescent="0.2">
      <c r="A47" s="212" t="s">
        <v>128</v>
      </c>
      <c r="B47" s="213"/>
      <c r="C47" s="213"/>
      <c r="D47" s="213"/>
      <c r="E47" s="213"/>
      <c r="F47" s="213"/>
      <c r="G47" s="213"/>
      <c r="H47" s="213"/>
      <c r="I47" s="213"/>
      <c r="J47" s="213"/>
      <c r="K47" s="213"/>
      <c r="L47" s="214"/>
      <c r="M47" s="149">
        <f t="shared" si="0"/>
        <v>1</v>
      </c>
    </row>
    <row r="48" spans="1:15" s="132" customFormat="1" ht="8.25" customHeight="1" x14ac:dyDescent="0.2">
      <c r="A48" s="161"/>
      <c r="B48" s="162"/>
      <c r="C48" s="215" t="s">
        <v>129</v>
      </c>
      <c r="D48" s="215"/>
      <c r="E48" s="163" t="s">
        <v>130</v>
      </c>
      <c r="F48" s="162"/>
      <c r="G48" s="176"/>
      <c r="H48" s="141"/>
      <c r="I48" s="141"/>
      <c r="J48" s="141"/>
      <c r="K48" s="164" t="s">
        <v>131</v>
      </c>
      <c r="L48" s="165">
        <f>L46+L42+L36+L27+L22+L14+L11+L6</f>
        <v>2790303.1700000004</v>
      </c>
      <c r="M48" s="149">
        <f t="shared" si="0"/>
        <v>1</v>
      </c>
      <c r="N48" s="162"/>
      <c r="O48" s="162"/>
    </row>
    <row r="49" spans="1:15" ht="23.1" customHeight="1" x14ac:dyDescent="0.2">
      <c r="A49" s="116"/>
      <c r="B49" s="116"/>
      <c r="C49" s="116"/>
      <c r="D49" s="116"/>
      <c r="E49" s="116"/>
      <c r="F49" s="116"/>
      <c r="G49" s="138"/>
      <c r="H49" s="142"/>
      <c r="I49" s="142"/>
      <c r="J49" s="145"/>
      <c r="K49" s="116"/>
      <c r="L49" s="167"/>
      <c r="M49" s="138"/>
      <c r="N49" s="116"/>
      <c r="O49" s="116"/>
    </row>
    <row r="50" spans="1:15" ht="42" customHeight="1" x14ac:dyDescent="0.2"/>
    <row r="51" spans="1:15" ht="24" customHeight="1" x14ac:dyDescent="0.2">
      <c r="A51" s="216" t="s">
        <v>132</v>
      </c>
      <c r="B51" s="216"/>
      <c r="C51" s="216"/>
      <c r="D51" s="216"/>
      <c r="E51" s="216"/>
      <c r="F51" s="216"/>
      <c r="G51" s="216"/>
      <c r="H51" s="216"/>
      <c r="I51" s="216"/>
      <c r="J51" s="216"/>
      <c r="K51" s="216"/>
      <c r="L51" s="216"/>
      <c r="M51" s="216"/>
      <c r="N51" s="117"/>
      <c r="O51" s="117"/>
    </row>
  </sheetData>
  <mergeCells count="98">
    <mergeCell ref="A47:L47"/>
    <mergeCell ref="C48:D48"/>
    <mergeCell ref="A51:M51"/>
    <mergeCell ref="A43:L43"/>
    <mergeCell ref="C44:D44"/>
    <mergeCell ref="D45:E45"/>
    <mergeCell ref="H45:I45"/>
    <mergeCell ref="C46:D46"/>
    <mergeCell ref="D40:E40"/>
    <mergeCell ref="H40:I40"/>
    <mergeCell ref="D41:E41"/>
    <mergeCell ref="H41:I41"/>
    <mergeCell ref="A42:J42"/>
    <mergeCell ref="A36:J36"/>
    <mergeCell ref="C37:D37"/>
    <mergeCell ref="D38:E38"/>
    <mergeCell ref="H38:I38"/>
    <mergeCell ref="D39:E39"/>
    <mergeCell ref="H39:I39"/>
    <mergeCell ref="D33:E33"/>
    <mergeCell ref="H33:I33"/>
    <mergeCell ref="D34:E34"/>
    <mergeCell ref="H34:I34"/>
    <mergeCell ref="D35:E35"/>
    <mergeCell ref="H35:I35"/>
    <mergeCell ref="D30:E30"/>
    <mergeCell ref="H30:I30"/>
    <mergeCell ref="D31:E31"/>
    <mergeCell ref="H31:I31"/>
    <mergeCell ref="A32:L32"/>
    <mergeCell ref="D26:E26"/>
    <mergeCell ref="H26:I26"/>
    <mergeCell ref="A27:J27"/>
    <mergeCell ref="C28:D28"/>
    <mergeCell ref="A29:L29"/>
    <mergeCell ref="A22:J22"/>
    <mergeCell ref="C23:D23"/>
    <mergeCell ref="D24:E24"/>
    <mergeCell ref="H24:I24"/>
    <mergeCell ref="D25:E25"/>
    <mergeCell ref="H25:I25"/>
    <mergeCell ref="D19:E19"/>
    <mergeCell ref="H19:I19"/>
    <mergeCell ref="D20:E20"/>
    <mergeCell ref="H20:I20"/>
    <mergeCell ref="D21:E21"/>
    <mergeCell ref="H21:I21"/>
    <mergeCell ref="C15:D15"/>
    <mergeCell ref="A16:L16"/>
    <mergeCell ref="D17:E17"/>
    <mergeCell ref="H17:I17"/>
    <mergeCell ref="D18:E18"/>
    <mergeCell ref="H18:I18"/>
    <mergeCell ref="A11:J11"/>
    <mergeCell ref="C12:D12"/>
    <mergeCell ref="D13:E13"/>
    <mergeCell ref="H13:I13"/>
    <mergeCell ref="A14:J14"/>
    <mergeCell ref="D8:E8"/>
    <mergeCell ref="H8:I8"/>
    <mergeCell ref="D9:E9"/>
    <mergeCell ref="H9:I9"/>
    <mergeCell ref="D10:E10"/>
    <mergeCell ref="H10:I10"/>
    <mergeCell ref="C4:D4"/>
    <mergeCell ref="D5:E5"/>
    <mergeCell ref="H5:I5"/>
    <mergeCell ref="A6:J6"/>
    <mergeCell ref="C7:D7"/>
    <mergeCell ref="A1:L1"/>
    <mergeCell ref="A2:L2"/>
    <mergeCell ref="D3:E3"/>
    <mergeCell ref="H3:I3"/>
    <mergeCell ref="K3:L3"/>
    <mergeCell ref="N3:O3"/>
    <mergeCell ref="N5:O5"/>
    <mergeCell ref="N8:O8"/>
    <mergeCell ref="N9:O9"/>
    <mergeCell ref="N10:O10"/>
    <mergeCell ref="N13:O13"/>
    <mergeCell ref="N17:O17"/>
    <mergeCell ref="N18:O18"/>
    <mergeCell ref="N19:O19"/>
    <mergeCell ref="N20:O20"/>
    <mergeCell ref="N21:O21"/>
    <mergeCell ref="N24:O24"/>
    <mergeCell ref="N25:O25"/>
    <mergeCell ref="N26:O26"/>
    <mergeCell ref="N30:O30"/>
    <mergeCell ref="N39:O39"/>
    <mergeCell ref="N40:O40"/>
    <mergeCell ref="N41:O41"/>
    <mergeCell ref="N45:O45"/>
    <mergeCell ref="N31:O31"/>
    <mergeCell ref="N33:O33"/>
    <mergeCell ref="N34:O34"/>
    <mergeCell ref="N35:O35"/>
    <mergeCell ref="N38:O38"/>
  </mergeCells>
  <pageMargins left="0.51181102362204722" right="0.51181102362204722" top="1.9291338582677167" bottom="0.74803149606299213" header="0.31496062992125984" footer="0.31496062992125984"/>
  <pageSetup paperSize="9" scale="90" orientation="portrait" horizontalDpi="0" verticalDpi="0" r:id="rId1"/>
  <headerFooter>
    <oddHeader>&amp;C&amp;G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zoomScale="150" zoomScaleNormal="150" workbookViewId="0">
      <selection activeCell="N16" sqref="N16"/>
    </sheetView>
  </sheetViews>
  <sheetFormatPr defaultRowHeight="12.75" x14ac:dyDescent="0.2"/>
  <cols>
    <col min="1" max="1" width="8.83203125" customWidth="1"/>
    <col min="2" max="2" width="11.83203125" customWidth="1"/>
    <col min="3" max="3" width="11.33203125" customWidth="1"/>
    <col min="4" max="4" width="12" customWidth="1"/>
    <col min="5" max="5" width="28.6640625" customWidth="1"/>
    <col min="6" max="6" width="8.83203125" customWidth="1"/>
    <col min="7" max="7" width="9.33203125" customWidth="1"/>
    <col min="8" max="8" width="4.83203125" customWidth="1"/>
    <col min="9" max="9" width="6.83203125" customWidth="1"/>
    <col min="10" max="10" width="4.6640625" customWidth="1"/>
    <col min="11" max="11" width="11.33203125" customWidth="1"/>
    <col min="12" max="12" width="2.6640625" customWidth="1"/>
  </cols>
  <sheetData>
    <row r="1" spans="1:12" ht="12" customHeight="1" x14ac:dyDescent="0.2">
      <c r="A1" s="219" t="s">
        <v>133</v>
      </c>
      <c r="B1" s="220"/>
      <c r="C1" s="220"/>
      <c r="D1" s="220"/>
      <c r="E1" s="220"/>
      <c r="F1" s="220"/>
      <c r="G1" s="220"/>
      <c r="H1" s="220"/>
      <c r="I1" s="220"/>
      <c r="J1" s="220"/>
      <c r="K1" s="221"/>
    </row>
    <row r="2" spans="1:12" ht="12" customHeight="1" x14ac:dyDescent="0.2">
      <c r="A2" s="181" t="s">
        <v>134</v>
      </c>
      <c r="B2" s="182"/>
      <c r="C2" s="182"/>
      <c r="D2" s="182"/>
      <c r="E2" s="182"/>
      <c r="F2" s="182"/>
      <c r="G2" s="182"/>
      <c r="H2" s="182"/>
      <c r="I2" s="182"/>
      <c r="J2" s="182"/>
      <c r="K2" s="183"/>
    </row>
    <row r="3" spans="1:12" ht="12" customHeight="1" x14ac:dyDescent="0.2">
      <c r="A3" s="222" t="s">
        <v>135</v>
      </c>
      <c r="B3" s="224" t="s">
        <v>136</v>
      </c>
      <c r="C3" s="226" t="s">
        <v>137</v>
      </c>
      <c r="D3" s="227"/>
      <c r="E3" s="228"/>
      <c r="F3" s="224" t="s">
        <v>138</v>
      </c>
      <c r="G3" s="222" t="s">
        <v>139</v>
      </c>
      <c r="H3" s="232" t="s">
        <v>140</v>
      </c>
      <c r="I3" s="233"/>
      <c r="J3" s="233"/>
      <c r="K3" s="234"/>
    </row>
    <row r="4" spans="1:12" ht="12" customHeight="1" x14ac:dyDescent="0.2">
      <c r="A4" s="223"/>
      <c r="B4" s="225"/>
      <c r="C4" s="229"/>
      <c r="D4" s="230"/>
      <c r="E4" s="231"/>
      <c r="F4" s="225"/>
      <c r="G4" s="223"/>
      <c r="H4" s="235" t="s">
        <v>141</v>
      </c>
      <c r="I4" s="236"/>
      <c r="J4" s="237" t="s">
        <v>142</v>
      </c>
      <c r="K4" s="238"/>
    </row>
    <row r="5" spans="1:12" ht="12" customHeight="1" x14ac:dyDescent="0.2">
      <c r="A5" s="19" t="s">
        <v>143</v>
      </c>
      <c r="B5" s="20">
        <v>90778</v>
      </c>
      <c r="C5" s="239" t="s">
        <v>144</v>
      </c>
      <c r="D5" s="240"/>
      <c r="E5" s="241"/>
      <c r="F5" s="4" t="s">
        <v>145</v>
      </c>
      <c r="G5" s="21">
        <v>264</v>
      </c>
      <c r="H5" s="22" t="s">
        <v>146</v>
      </c>
      <c r="I5" s="23">
        <v>93.3</v>
      </c>
      <c r="J5" s="24" t="s">
        <v>146</v>
      </c>
      <c r="K5" s="25">
        <v>24631.200000000001</v>
      </c>
    </row>
    <row r="6" spans="1:12" ht="12" customHeight="1" x14ac:dyDescent="0.2">
      <c r="A6" s="19" t="s">
        <v>143</v>
      </c>
      <c r="B6" s="20">
        <v>90776</v>
      </c>
      <c r="C6" s="239" t="s">
        <v>147</v>
      </c>
      <c r="D6" s="240"/>
      <c r="E6" s="241"/>
      <c r="F6" s="4" t="s">
        <v>145</v>
      </c>
      <c r="G6" s="21">
        <v>264</v>
      </c>
      <c r="H6" s="22" t="s">
        <v>146</v>
      </c>
      <c r="I6" s="23">
        <v>18.510000000000002</v>
      </c>
      <c r="J6" s="24" t="s">
        <v>146</v>
      </c>
      <c r="K6" s="25">
        <v>4886.6400000000003</v>
      </c>
    </row>
    <row r="7" spans="1:12" ht="12" customHeight="1" x14ac:dyDescent="0.2">
      <c r="A7" s="19" t="s">
        <v>143</v>
      </c>
      <c r="B7" s="20">
        <v>88326</v>
      </c>
      <c r="C7" s="239" t="s">
        <v>148</v>
      </c>
      <c r="D7" s="240"/>
      <c r="E7" s="241"/>
      <c r="F7" s="4" t="s">
        <v>145</v>
      </c>
      <c r="G7" s="21">
        <v>352</v>
      </c>
      <c r="H7" s="22" t="s">
        <v>146</v>
      </c>
      <c r="I7" s="23">
        <v>21.5</v>
      </c>
      <c r="J7" s="24" t="s">
        <v>146</v>
      </c>
      <c r="K7" s="25">
        <v>7568</v>
      </c>
    </row>
    <row r="8" spans="1:12" ht="12" customHeight="1" x14ac:dyDescent="0.2">
      <c r="A8" s="242" t="s">
        <v>142</v>
      </c>
      <c r="B8" s="243"/>
      <c r="C8" s="243"/>
      <c r="D8" s="243"/>
      <c r="E8" s="243"/>
      <c r="F8" s="243"/>
      <c r="G8" s="243"/>
      <c r="H8" s="243"/>
      <c r="I8" s="244"/>
      <c r="J8" s="26" t="s">
        <v>149</v>
      </c>
      <c r="K8" s="27">
        <v>37085.839999999997</v>
      </c>
    </row>
    <row r="9" spans="1:12" ht="11.25" customHeight="1" x14ac:dyDescent="0.2">
      <c r="A9" s="245"/>
      <c r="B9" s="246"/>
      <c r="C9" s="246"/>
      <c r="D9" s="246"/>
      <c r="E9" s="246"/>
      <c r="F9" s="246"/>
      <c r="G9" s="246"/>
      <c r="H9" s="246"/>
      <c r="I9" s="246"/>
      <c r="J9" s="246"/>
      <c r="K9" s="247"/>
    </row>
    <row r="10" spans="1:12" ht="12" customHeight="1" x14ac:dyDescent="0.2">
      <c r="A10" s="181" t="s">
        <v>150</v>
      </c>
      <c r="B10" s="182"/>
      <c r="C10" s="182"/>
      <c r="D10" s="182"/>
      <c r="E10" s="182"/>
      <c r="F10" s="182"/>
      <c r="G10" s="183"/>
      <c r="H10" s="249"/>
      <c r="I10" s="250"/>
      <c r="J10" s="250"/>
      <c r="K10" s="251"/>
    </row>
    <row r="11" spans="1:12" ht="12" customHeight="1" x14ac:dyDescent="0.2">
      <c r="A11" s="255" t="s">
        <v>151</v>
      </c>
      <c r="B11" s="256"/>
      <c r="C11" s="1" t="s">
        <v>152</v>
      </c>
      <c r="D11" s="1" t="s">
        <v>153</v>
      </c>
      <c r="E11" s="255" t="s">
        <v>154</v>
      </c>
      <c r="F11" s="256"/>
      <c r="G11" s="2"/>
      <c r="H11" s="249"/>
      <c r="I11" s="250"/>
      <c r="J11" s="250"/>
      <c r="K11" s="251"/>
    </row>
    <row r="12" spans="1:12" ht="12" customHeight="1" x14ac:dyDescent="0.2">
      <c r="A12" s="239" t="s">
        <v>155</v>
      </c>
      <c r="B12" s="241"/>
      <c r="C12" s="28">
        <v>6</v>
      </c>
      <c r="D12" s="28">
        <v>22</v>
      </c>
      <c r="E12" s="28">
        <v>2</v>
      </c>
      <c r="F12" s="4" t="s">
        <v>156</v>
      </c>
      <c r="G12" s="21">
        <v>264</v>
      </c>
      <c r="H12" s="249"/>
      <c r="I12" s="250"/>
      <c r="J12" s="250"/>
      <c r="K12" s="251"/>
    </row>
    <row r="13" spans="1:12" ht="12" customHeight="1" x14ac:dyDescent="0.2">
      <c r="A13" s="239" t="s">
        <v>157</v>
      </c>
      <c r="B13" s="241"/>
      <c r="C13" s="28">
        <v>6</v>
      </c>
      <c r="D13" s="28">
        <v>22</v>
      </c>
      <c r="E13" s="28">
        <v>2</v>
      </c>
      <c r="F13" s="4" t="s">
        <v>156</v>
      </c>
      <c r="G13" s="21">
        <v>264</v>
      </c>
      <c r="H13" s="249"/>
      <c r="I13" s="250"/>
      <c r="J13" s="250"/>
      <c r="K13" s="251"/>
    </row>
    <row r="14" spans="1:12" ht="12" customHeight="1" x14ac:dyDescent="0.2">
      <c r="A14" s="239" t="s">
        <v>158</v>
      </c>
      <c r="B14" s="241"/>
      <c r="C14" s="28">
        <v>8</v>
      </c>
      <c r="D14" s="28">
        <v>22</v>
      </c>
      <c r="E14" s="28">
        <v>2</v>
      </c>
      <c r="F14" s="4" t="s">
        <v>156</v>
      </c>
      <c r="G14" s="21">
        <v>352</v>
      </c>
      <c r="H14" s="252"/>
      <c r="I14" s="253"/>
      <c r="J14" s="253"/>
      <c r="K14" s="254"/>
    </row>
    <row r="15" spans="1:12" ht="82.5" customHeight="1" x14ac:dyDescent="0.2">
      <c r="A15" s="248"/>
      <c r="B15" s="248"/>
      <c r="C15" s="248"/>
      <c r="D15" s="248"/>
      <c r="E15" s="248"/>
      <c r="F15" s="248"/>
      <c r="G15" s="248"/>
      <c r="H15" s="248"/>
      <c r="I15" s="248"/>
      <c r="J15" s="248"/>
      <c r="K15" s="248"/>
      <c r="L15" s="248"/>
    </row>
  </sheetData>
  <mergeCells count="23">
    <mergeCell ref="A15:L15"/>
    <mergeCell ref="A10:G10"/>
    <mergeCell ref="H10:K14"/>
    <mergeCell ref="A11:B11"/>
    <mergeCell ref="E11:F11"/>
    <mergeCell ref="A12:B12"/>
    <mergeCell ref="A13:B13"/>
    <mergeCell ref="A14:B14"/>
    <mergeCell ref="C5:E5"/>
    <mergeCell ref="C6:E6"/>
    <mergeCell ref="C7:E7"/>
    <mergeCell ref="A8:I8"/>
    <mergeCell ref="A9:K9"/>
    <mergeCell ref="A1:K1"/>
    <mergeCell ref="A2:K2"/>
    <mergeCell ref="A3:A4"/>
    <mergeCell ref="B3:B4"/>
    <mergeCell ref="C3:E4"/>
    <mergeCell ref="F3:F4"/>
    <mergeCell ref="G3:G4"/>
    <mergeCell ref="H3:K3"/>
    <mergeCell ref="H4:I4"/>
    <mergeCell ref="J4:K4"/>
  </mergeCells>
  <pageMargins left="0.51181102362204722" right="0.51181102362204722" top="2.1259842519685042" bottom="0.74803149606299213" header="0.31496062992125984" footer="0.31496062992125984"/>
  <pageSetup paperSize="9" scale="85" orientation="portrait" horizontalDpi="0" verticalDpi="0" r:id="rId1"/>
  <headerFooter>
    <oddHeader>&amp;C&amp;G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zoomScale="150" zoomScaleNormal="150" workbookViewId="0">
      <selection activeCell="O11" sqref="O11"/>
    </sheetView>
  </sheetViews>
  <sheetFormatPr defaultRowHeight="12.75" x14ac:dyDescent="0.2"/>
  <cols>
    <col min="1" max="1" width="8.5" customWidth="1"/>
    <col min="2" max="2" width="10" customWidth="1"/>
    <col min="3" max="3" width="2" customWidth="1"/>
    <col min="4" max="4" width="17.83203125" customWidth="1"/>
    <col min="5" max="5" width="0.83203125" customWidth="1"/>
    <col min="6" max="6" width="8.5" customWidth="1"/>
    <col min="7" max="7" width="2.1640625" customWidth="1"/>
    <col min="8" max="8" width="8.5" customWidth="1"/>
    <col min="9" max="9" width="2" customWidth="1"/>
    <col min="10" max="10" width="8.5" customWidth="1"/>
    <col min="11" max="11" width="2" customWidth="1"/>
    <col min="12" max="12" width="8.5" customWidth="1"/>
    <col min="13" max="13" width="4.1640625" customWidth="1"/>
    <col min="14" max="14" width="24.33203125" customWidth="1"/>
    <col min="15" max="15" width="19.83203125" customWidth="1"/>
  </cols>
  <sheetData>
    <row r="1" spans="1:15" ht="21" customHeight="1" x14ac:dyDescent="0.2">
      <c r="A1" s="257" t="s">
        <v>361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118"/>
    </row>
    <row r="2" spans="1:15" ht="11.25" customHeight="1" x14ac:dyDescent="0.2">
      <c r="A2" s="265" t="s">
        <v>379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7"/>
    </row>
    <row r="3" spans="1:15" ht="11.25" customHeight="1" x14ac:dyDescent="0.2">
      <c r="A3" s="259" t="s">
        <v>380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119"/>
    </row>
    <row r="4" spans="1:15" ht="12" customHeight="1" x14ac:dyDescent="0.2">
      <c r="A4" s="29" t="s">
        <v>159</v>
      </c>
      <c r="B4" s="268"/>
      <c r="C4" s="269"/>
      <c r="D4" s="29" t="s">
        <v>160</v>
      </c>
      <c r="E4" s="268"/>
      <c r="F4" s="269"/>
      <c r="G4" s="261" t="s">
        <v>161</v>
      </c>
      <c r="H4" s="262"/>
      <c r="I4" s="268"/>
      <c r="J4" s="269"/>
      <c r="K4" s="270" t="s">
        <v>162</v>
      </c>
      <c r="L4" s="271"/>
    </row>
    <row r="5" spans="1:15" ht="11.25" customHeight="1" x14ac:dyDescent="0.2">
      <c r="A5" s="30">
        <v>4</v>
      </c>
      <c r="B5" s="261" t="s">
        <v>163</v>
      </c>
      <c r="C5" s="262"/>
      <c r="D5" s="30">
        <v>6</v>
      </c>
      <c r="E5" s="261" t="s">
        <v>163</v>
      </c>
      <c r="F5" s="262"/>
      <c r="G5" s="263">
        <v>1</v>
      </c>
      <c r="H5" s="264"/>
      <c r="I5" s="261" t="s">
        <v>164</v>
      </c>
      <c r="J5" s="262"/>
      <c r="K5" s="263">
        <v>24</v>
      </c>
      <c r="L5" s="264"/>
    </row>
    <row r="6" spans="1:15" ht="11.25" customHeight="1" x14ac:dyDescent="0.2">
      <c r="A6" s="272" t="s">
        <v>165</v>
      </c>
      <c r="B6" s="273"/>
      <c r="C6" s="273"/>
      <c r="D6" s="273"/>
      <c r="E6" s="274"/>
    </row>
    <row r="7" spans="1:15" s="134" customFormat="1" ht="23.25" customHeight="1" x14ac:dyDescent="0.2">
      <c r="A7" s="275" t="s">
        <v>375</v>
      </c>
      <c r="B7" s="276"/>
      <c r="C7" s="281" t="s">
        <v>376</v>
      </c>
      <c r="D7" s="282"/>
      <c r="E7" s="282"/>
      <c r="F7" s="282"/>
      <c r="G7" s="282"/>
      <c r="H7" s="282"/>
      <c r="I7" s="282"/>
      <c r="J7" s="282"/>
      <c r="K7" s="282"/>
      <c r="L7" s="282"/>
      <c r="M7" s="282"/>
      <c r="N7" s="282"/>
      <c r="O7" s="135"/>
    </row>
    <row r="8" spans="1:15" ht="21" customHeight="1" x14ac:dyDescent="0.2">
      <c r="A8" s="277" t="s">
        <v>166</v>
      </c>
      <c r="B8" s="278"/>
      <c r="C8" s="278"/>
      <c r="D8" s="278"/>
      <c r="E8" s="279"/>
      <c r="F8" s="207"/>
      <c r="G8" s="208"/>
      <c r="H8" s="261" t="s">
        <v>167</v>
      </c>
      <c r="I8" s="280"/>
      <c r="J8" s="280"/>
      <c r="K8" s="280"/>
      <c r="L8" s="280"/>
      <c r="M8" s="262"/>
    </row>
    <row r="9" spans="1:15" ht="11.25" customHeight="1" x14ac:dyDescent="0.2">
      <c r="A9" s="283">
        <v>4</v>
      </c>
      <c r="B9" s="284"/>
      <c r="C9" s="284"/>
      <c r="D9" s="284"/>
      <c r="E9" s="285"/>
      <c r="F9" s="261" t="s">
        <v>168</v>
      </c>
      <c r="G9" s="262"/>
      <c r="H9" s="283">
        <v>4</v>
      </c>
      <c r="I9" s="284"/>
      <c r="J9" s="284"/>
      <c r="K9" s="284"/>
      <c r="L9" s="284"/>
      <c r="M9" s="285"/>
    </row>
    <row r="10" spans="1:15" ht="11.25" customHeight="1" x14ac:dyDescent="0.2">
      <c r="A10" s="272" t="s">
        <v>169</v>
      </c>
      <c r="B10" s="273"/>
      <c r="C10" s="273"/>
      <c r="D10" s="273"/>
      <c r="E10" s="274"/>
    </row>
    <row r="11" spans="1:15" s="132" customFormat="1" ht="15.95" customHeight="1" x14ac:dyDescent="0.2">
      <c r="A11" s="297" t="s">
        <v>377</v>
      </c>
      <c r="B11" s="298"/>
      <c r="C11" s="299" t="s">
        <v>378</v>
      </c>
      <c r="D11" s="300"/>
      <c r="E11" s="300"/>
      <c r="F11" s="300"/>
      <c r="G11" s="300"/>
      <c r="H11" s="300"/>
      <c r="I11" s="300"/>
      <c r="J11" s="300"/>
      <c r="K11" s="300"/>
      <c r="L11" s="300"/>
      <c r="M11" s="300"/>
      <c r="N11" s="300"/>
      <c r="O11" s="136"/>
    </row>
    <row r="12" spans="1:15" ht="11.25" customHeight="1" x14ac:dyDescent="0.2">
      <c r="A12" s="286" t="s">
        <v>170</v>
      </c>
      <c r="B12" s="287"/>
      <c r="C12" s="287"/>
      <c r="D12" s="287"/>
      <c r="E12" s="288"/>
      <c r="F12" s="292" t="s">
        <v>171</v>
      </c>
      <c r="G12" s="293"/>
      <c r="H12" s="293"/>
      <c r="I12" s="294"/>
      <c r="J12" s="295" t="s">
        <v>172</v>
      </c>
      <c r="K12" s="296"/>
      <c r="L12" s="295" t="s">
        <v>173</v>
      </c>
      <c r="M12" s="296"/>
    </row>
    <row r="13" spans="1:15" ht="11.25" customHeight="1" x14ac:dyDescent="0.2">
      <c r="A13" s="289"/>
      <c r="B13" s="290"/>
      <c r="C13" s="290"/>
      <c r="D13" s="290"/>
      <c r="E13" s="291"/>
      <c r="F13" s="261" t="s">
        <v>174</v>
      </c>
      <c r="G13" s="262"/>
      <c r="H13" s="261" t="s">
        <v>175</v>
      </c>
      <c r="I13" s="262"/>
      <c r="J13" s="295" t="s">
        <v>176</v>
      </c>
      <c r="K13" s="296"/>
      <c r="L13" s="295" t="s">
        <v>177</v>
      </c>
      <c r="M13" s="296"/>
    </row>
    <row r="14" spans="1:15" ht="11.25" customHeight="1" x14ac:dyDescent="0.2">
      <c r="A14" s="301" t="s">
        <v>178</v>
      </c>
      <c r="B14" s="302"/>
      <c r="C14" s="302"/>
      <c r="D14" s="302"/>
      <c r="E14" s="303"/>
      <c r="F14" s="304">
        <v>1400</v>
      </c>
      <c r="G14" s="305"/>
      <c r="H14" s="263">
        <v>1.4</v>
      </c>
      <c r="I14" s="264"/>
      <c r="J14" s="263">
        <v>6</v>
      </c>
      <c r="K14" s="264"/>
      <c r="L14" s="304">
        <v>8400</v>
      </c>
      <c r="M14" s="305"/>
    </row>
    <row r="15" spans="1:15" ht="11.25" customHeight="1" x14ac:dyDescent="0.2">
      <c r="A15" s="292" t="s">
        <v>179</v>
      </c>
      <c r="B15" s="293"/>
      <c r="C15" s="293"/>
      <c r="D15" s="293"/>
      <c r="E15" s="294"/>
      <c r="F15" s="263">
        <v>600</v>
      </c>
      <c r="G15" s="264"/>
      <c r="H15" s="263">
        <v>0.6</v>
      </c>
      <c r="I15" s="264"/>
      <c r="J15" s="263">
        <v>6</v>
      </c>
      <c r="K15" s="264"/>
      <c r="L15" s="304">
        <v>3600</v>
      </c>
      <c r="M15" s="305"/>
    </row>
    <row r="16" spans="1:15" ht="11.25" customHeight="1" x14ac:dyDescent="0.2">
      <c r="A16" s="308" t="s">
        <v>180</v>
      </c>
      <c r="B16" s="309"/>
      <c r="C16" s="309"/>
      <c r="D16" s="309"/>
      <c r="E16" s="310"/>
      <c r="F16" s="306">
        <v>2000</v>
      </c>
      <c r="G16" s="307"/>
      <c r="H16" s="311">
        <v>2</v>
      </c>
      <c r="I16" s="312"/>
      <c r="J16" s="268"/>
      <c r="K16" s="269"/>
      <c r="L16" s="306">
        <v>12000</v>
      </c>
      <c r="M16" s="307"/>
    </row>
    <row r="17" spans="1:5" ht="11.25" customHeight="1" x14ac:dyDescent="0.2">
      <c r="A17" s="272" t="s">
        <v>181</v>
      </c>
      <c r="B17" s="273"/>
      <c r="C17" s="273"/>
      <c r="D17" s="273"/>
      <c r="E17" s="274"/>
    </row>
  </sheetData>
  <mergeCells count="49">
    <mergeCell ref="A17:E17"/>
    <mergeCell ref="A16:E16"/>
    <mergeCell ref="F16:G16"/>
    <mergeCell ref="H16:I16"/>
    <mergeCell ref="J16:K16"/>
    <mergeCell ref="L16:M16"/>
    <mergeCell ref="A15:E15"/>
    <mergeCell ref="F15:G15"/>
    <mergeCell ref="H15:I15"/>
    <mergeCell ref="J15:K15"/>
    <mergeCell ref="L15:M15"/>
    <mergeCell ref="A14:E14"/>
    <mergeCell ref="F14:G14"/>
    <mergeCell ref="H14:I14"/>
    <mergeCell ref="J14:K14"/>
    <mergeCell ref="L14:M14"/>
    <mergeCell ref="A9:E9"/>
    <mergeCell ref="F9:G9"/>
    <mergeCell ref="H9:M9"/>
    <mergeCell ref="A10:E10"/>
    <mergeCell ref="A12:E13"/>
    <mergeCell ref="F12:I12"/>
    <mergeCell ref="J12:K12"/>
    <mergeCell ref="L12:M12"/>
    <mergeCell ref="F13:G13"/>
    <mergeCell ref="H13:I13"/>
    <mergeCell ref="J13:K13"/>
    <mergeCell ref="L13:M13"/>
    <mergeCell ref="A11:B11"/>
    <mergeCell ref="C11:N11"/>
    <mergeCell ref="A6:E6"/>
    <mergeCell ref="A7:B7"/>
    <mergeCell ref="A8:E8"/>
    <mergeCell ref="F8:G8"/>
    <mergeCell ref="H8:M8"/>
    <mergeCell ref="C7:N7"/>
    <mergeCell ref="A1:N1"/>
    <mergeCell ref="A3:N3"/>
    <mergeCell ref="B5:C5"/>
    <mergeCell ref="E5:F5"/>
    <mergeCell ref="G5:H5"/>
    <mergeCell ref="I5:J5"/>
    <mergeCell ref="K5:L5"/>
    <mergeCell ref="A2:N2"/>
    <mergeCell ref="B4:C4"/>
    <mergeCell ref="E4:F4"/>
    <mergeCell ref="G4:H4"/>
    <mergeCell ref="I4:J4"/>
    <mergeCell ref="K4:L4"/>
  </mergeCells>
  <pageMargins left="0.70866141732283472" right="0.51181102362204722" top="2.1259842519685042" bottom="0.74803149606299213" header="0.31496062992125984" footer="0.31496062992125984"/>
  <pageSetup paperSize="9" scale="90" orientation="portrait" horizontalDpi="0" verticalDpi="0" r:id="rId1"/>
  <headerFooter>
    <oddHeader>&amp;C&amp;G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zoomScale="150" zoomScaleNormal="150" workbookViewId="0">
      <selection activeCell="M17" sqref="M17"/>
    </sheetView>
  </sheetViews>
  <sheetFormatPr defaultRowHeight="12.75" x14ac:dyDescent="0.2"/>
  <cols>
    <col min="1" max="1" width="60.1640625" customWidth="1"/>
    <col min="2" max="2" width="16.1640625" customWidth="1"/>
    <col min="3" max="3" width="19.1640625" customWidth="1"/>
    <col min="4" max="4" width="12" customWidth="1"/>
    <col min="5" max="5" width="13.1640625" customWidth="1"/>
    <col min="6" max="6" width="14.1640625" customWidth="1"/>
    <col min="7" max="7" width="12.1640625" customWidth="1"/>
    <col min="8" max="8" width="6.5" customWidth="1"/>
    <col min="9" max="9" width="14.1640625" customWidth="1"/>
    <col min="10" max="10" width="9.33203125" customWidth="1"/>
    <col min="11" max="11" width="2.83203125" customWidth="1"/>
  </cols>
  <sheetData>
    <row r="1" spans="1:11" ht="12" customHeight="1" x14ac:dyDescent="0.2">
      <c r="A1" s="230" t="s">
        <v>182</v>
      </c>
      <c r="B1" s="230"/>
      <c r="C1" s="230"/>
      <c r="D1" s="230"/>
      <c r="E1" s="230"/>
      <c r="F1" s="230"/>
      <c r="G1" s="230"/>
      <c r="H1" s="230"/>
      <c r="I1" s="230"/>
      <c r="J1" s="120"/>
      <c r="K1" s="120"/>
    </row>
    <row r="2" spans="1:11" ht="10.35" customHeight="1" x14ac:dyDescent="0.2">
      <c r="A2" s="313" t="s">
        <v>183</v>
      </c>
      <c r="B2" s="314"/>
      <c r="C2" s="314"/>
      <c r="D2" s="314"/>
      <c r="E2" s="314"/>
      <c r="F2" s="314"/>
      <c r="G2" s="314"/>
      <c r="H2" s="314"/>
      <c r="I2" s="314"/>
      <c r="J2" s="128"/>
    </row>
    <row r="3" spans="1:11" ht="10.5" customHeight="1" x14ac:dyDescent="0.2">
      <c r="A3" s="315" t="s">
        <v>370</v>
      </c>
      <c r="B3" s="314"/>
      <c r="C3" s="314"/>
      <c r="D3" s="314"/>
      <c r="E3" s="314"/>
      <c r="F3" s="314"/>
      <c r="G3" s="314"/>
      <c r="H3" s="314"/>
      <c r="I3" s="314"/>
      <c r="J3" s="128"/>
    </row>
    <row r="4" spans="1:11" ht="9.75" customHeight="1" x14ac:dyDescent="0.2">
      <c r="A4" s="316" t="s">
        <v>371</v>
      </c>
      <c r="B4" s="317"/>
      <c r="C4" s="317"/>
      <c r="D4" s="317"/>
      <c r="E4" s="317"/>
      <c r="F4" s="317"/>
      <c r="G4" s="317"/>
      <c r="H4" s="317"/>
      <c r="I4" s="317"/>
      <c r="J4" s="121"/>
      <c r="K4" s="121"/>
    </row>
    <row r="5" spans="1:11" ht="12" customHeight="1" x14ac:dyDescent="0.2">
      <c r="A5" s="320" t="s">
        <v>184</v>
      </c>
      <c r="B5" s="321"/>
      <c r="C5" s="255" t="s">
        <v>4</v>
      </c>
      <c r="D5" s="324"/>
      <c r="E5" s="256"/>
      <c r="F5" s="3" t="s">
        <v>5</v>
      </c>
      <c r="G5" s="325" t="s">
        <v>6</v>
      </c>
      <c r="H5" s="326"/>
    </row>
    <row r="6" spans="1:11" ht="12" customHeight="1" x14ac:dyDescent="0.2">
      <c r="A6" s="322"/>
      <c r="B6" s="323"/>
      <c r="C6" s="255" t="s">
        <v>7</v>
      </c>
      <c r="D6" s="256"/>
      <c r="E6" s="1" t="s">
        <v>8</v>
      </c>
      <c r="F6" s="3" t="s">
        <v>9</v>
      </c>
      <c r="G6" s="325" t="s">
        <v>10</v>
      </c>
      <c r="H6" s="326"/>
    </row>
    <row r="7" spans="1:11" ht="12" customHeight="1" x14ac:dyDescent="0.2">
      <c r="A7" s="255" t="s">
        <v>11</v>
      </c>
      <c r="B7" s="256"/>
      <c r="C7" s="318">
        <v>1400</v>
      </c>
      <c r="D7" s="319"/>
      <c r="E7" s="6">
        <v>1.4</v>
      </c>
      <c r="F7" s="6">
        <v>7</v>
      </c>
      <c r="G7" s="318">
        <v>9800</v>
      </c>
      <c r="H7" s="319"/>
    </row>
    <row r="8" spans="1:11" ht="12" customHeight="1" x14ac:dyDescent="0.2">
      <c r="A8" s="255" t="s">
        <v>12</v>
      </c>
      <c r="B8" s="256"/>
      <c r="C8" s="327">
        <v>600</v>
      </c>
      <c r="D8" s="328"/>
      <c r="E8" s="6">
        <v>0.6</v>
      </c>
      <c r="F8" s="6">
        <v>7</v>
      </c>
      <c r="G8" s="318">
        <v>4200</v>
      </c>
      <c r="H8" s="319"/>
    </row>
    <row r="9" spans="1:11" ht="10.5" customHeight="1" x14ac:dyDescent="0.2">
      <c r="A9" s="329" t="s">
        <v>185</v>
      </c>
      <c r="B9" s="330"/>
    </row>
    <row r="10" spans="1:11" ht="9.75" customHeight="1" x14ac:dyDescent="0.2">
      <c r="A10" s="331" t="s">
        <v>186</v>
      </c>
      <c r="B10" s="331"/>
      <c r="C10" s="331"/>
      <c r="D10" s="331"/>
      <c r="E10" s="331"/>
      <c r="F10" s="331"/>
      <c r="G10" s="331"/>
      <c r="H10" s="331"/>
      <c r="I10" s="331"/>
      <c r="J10" s="122"/>
      <c r="K10" s="122"/>
    </row>
    <row r="11" spans="1:11" s="132" customFormat="1" ht="15.95" customHeight="1" x14ac:dyDescent="0.2">
      <c r="A11" s="332" t="s">
        <v>372</v>
      </c>
      <c r="B11" s="333"/>
      <c r="C11" s="333"/>
      <c r="D11" s="333"/>
      <c r="E11" s="333"/>
      <c r="F11" s="333"/>
      <c r="G11" s="333"/>
      <c r="H11" s="333"/>
      <c r="I11" s="333"/>
      <c r="J11" s="133"/>
      <c r="K11" s="133"/>
    </row>
    <row r="12" spans="1:11" ht="10.5" customHeight="1" x14ac:dyDescent="0.2">
      <c r="A12" s="325" t="s">
        <v>187</v>
      </c>
      <c r="B12" s="326"/>
      <c r="C12" s="3" t="s">
        <v>188</v>
      </c>
      <c r="D12" s="2"/>
      <c r="E12" s="3" t="s">
        <v>189</v>
      </c>
      <c r="F12" s="2"/>
      <c r="G12" s="325" t="s">
        <v>190</v>
      </c>
      <c r="H12" s="326"/>
    </row>
    <row r="13" spans="1:11" ht="12" customHeight="1" x14ac:dyDescent="0.2">
      <c r="A13" s="325" t="s">
        <v>191</v>
      </c>
      <c r="B13" s="326"/>
      <c r="C13" s="38">
        <v>1400</v>
      </c>
      <c r="D13" s="3" t="s">
        <v>192</v>
      </c>
      <c r="E13" s="39">
        <v>6</v>
      </c>
      <c r="F13" s="40" t="s">
        <v>193</v>
      </c>
      <c r="G13" s="318">
        <v>8400</v>
      </c>
      <c r="H13" s="319"/>
    </row>
    <row r="14" spans="1:11" ht="12" customHeight="1" x14ac:dyDescent="0.2">
      <c r="A14" s="325" t="s">
        <v>194</v>
      </c>
      <c r="B14" s="326"/>
      <c r="C14" s="39">
        <v>600</v>
      </c>
      <c r="D14" s="3" t="s">
        <v>192</v>
      </c>
      <c r="E14" s="39">
        <v>6</v>
      </c>
      <c r="F14" s="40" t="s">
        <v>193</v>
      </c>
      <c r="G14" s="318">
        <v>3600</v>
      </c>
      <c r="H14" s="319"/>
    </row>
    <row r="15" spans="1:11" ht="10.5" customHeight="1" x14ac:dyDescent="0.2">
      <c r="A15" s="329" t="s">
        <v>195</v>
      </c>
      <c r="B15" s="330"/>
    </row>
    <row r="16" spans="1:11" s="132" customFormat="1" ht="15.95" customHeight="1" x14ac:dyDescent="0.2">
      <c r="A16" s="332" t="s">
        <v>373</v>
      </c>
      <c r="B16" s="333"/>
      <c r="C16" s="333"/>
      <c r="D16" s="333"/>
      <c r="E16" s="333"/>
      <c r="F16" s="333"/>
      <c r="G16" s="333"/>
      <c r="H16" s="333"/>
      <c r="I16" s="333"/>
      <c r="J16" s="133"/>
      <c r="K16" s="133"/>
    </row>
    <row r="17" spans="1:11" ht="11.25" customHeight="1" x14ac:dyDescent="0.2">
      <c r="A17" s="3" t="s">
        <v>187</v>
      </c>
      <c r="B17" s="3" t="s">
        <v>6</v>
      </c>
      <c r="C17" s="339" t="s">
        <v>196</v>
      </c>
      <c r="D17" s="340"/>
      <c r="E17" s="341"/>
      <c r="F17" s="41" t="s">
        <v>197</v>
      </c>
    </row>
    <row r="18" spans="1:11" ht="11.25" customHeight="1" x14ac:dyDescent="0.2">
      <c r="A18" s="33" t="s">
        <v>198</v>
      </c>
      <c r="B18" s="38">
        <v>8400</v>
      </c>
      <c r="C18" s="42" t="s">
        <v>192</v>
      </c>
      <c r="D18" s="43">
        <v>0.5</v>
      </c>
      <c r="E18" s="40" t="s">
        <v>193</v>
      </c>
      <c r="F18" s="44">
        <v>4200</v>
      </c>
    </row>
    <row r="19" spans="1:11" ht="11.25" customHeight="1" x14ac:dyDescent="0.2">
      <c r="A19" s="33" t="s">
        <v>199</v>
      </c>
      <c r="B19" s="38">
        <v>3600</v>
      </c>
      <c r="C19" s="42" t="s">
        <v>192</v>
      </c>
      <c r="D19" s="43">
        <v>0.5</v>
      </c>
      <c r="E19" s="40" t="s">
        <v>193</v>
      </c>
      <c r="F19" s="44">
        <v>1800</v>
      </c>
    </row>
    <row r="20" spans="1:11" ht="10.5" customHeight="1" x14ac:dyDescent="0.2">
      <c r="A20" s="329" t="s">
        <v>200</v>
      </c>
      <c r="B20" s="330"/>
    </row>
    <row r="21" spans="1:11" s="132" customFormat="1" ht="15.95" customHeight="1" x14ac:dyDescent="0.2">
      <c r="A21" s="337" t="s">
        <v>374</v>
      </c>
      <c r="B21" s="338"/>
      <c r="C21" s="338"/>
      <c r="D21" s="338"/>
      <c r="E21" s="338"/>
      <c r="F21" s="338"/>
      <c r="G21" s="338"/>
      <c r="H21" s="338"/>
      <c r="I21" s="338"/>
      <c r="J21" s="133"/>
      <c r="K21" s="133"/>
    </row>
    <row r="22" spans="1:11" ht="10.5" customHeight="1" x14ac:dyDescent="0.2">
      <c r="A22" s="325" t="s">
        <v>187</v>
      </c>
      <c r="B22" s="326"/>
      <c r="C22" s="3" t="s">
        <v>197</v>
      </c>
      <c r="D22" s="2"/>
      <c r="E22" s="3" t="s">
        <v>201</v>
      </c>
      <c r="F22" s="334" t="s">
        <v>202</v>
      </c>
      <c r="G22" s="335"/>
      <c r="H22" s="336"/>
      <c r="I22" s="45" t="s">
        <v>203</v>
      </c>
    </row>
    <row r="23" spans="1:11" ht="12" customHeight="1" x14ac:dyDescent="0.2">
      <c r="A23" s="325" t="s">
        <v>191</v>
      </c>
      <c r="B23" s="326"/>
      <c r="C23" s="5">
        <v>4200</v>
      </c>
      <c r="D23" s="1" t="s">
        <v>204</v>
      </c>
      <c r="E23" s="39">
        <v>10</v>
      </c>
      <c r="F23" s="40" t="s">
        <v>192</v>
      </c>
      <c r="G23" s="46">
        <v>1.25</v>
      </c>
      <c r="H23" s="3" t="s">
        <v>193</v>
      </c>
      <c r="I23" s="47">
        <v>52500</v>
      </c>
    </row>
    <row r="24" spans="1:11" ht="12" customHeight="1" x14ac:dyDescent="0.2">
      <c r="A24" s="325" t="s">
        <v>194</v>
      </c>
      <c r="B24" s="326"/>
      <c r="C24" s="5">
        <v>1800</v>
      </c>
      <c r="D24" s="1" t="s">
        <v>204</v>
      </c>
      <c r="E24" s="39">
        <v>10</v>
      </c>
      <c r="F24" s="40" t="s">
        <v>192</v>
      </c>
      <c r="G24" s="46">
        <v>1.25</v>
      </c>
      <c r="H24" s="3" t="s">
        <v>193</v>
      </c>
      <c r="I24" s="47">
        <v>22500</v>
      </c>
    </row>
    <row r="25" spans="1:11" ht="10.5" customHeight="1" x14ac:dyDescent="0.2">
      <c r="A25" s="329" t="s">
        <v>205</v>
      </c>
      <c r="B25" s="330"/>
    </row>
  </sheetData>
  <mergeCells count="34">
    <mergeCell ref="A24:B24"/>
    <mergeCell ref="A25:B25"/>
    <mergeCell ref="C17:E17"/>
    <mergeCell ref="A20:B20"/>
    <mergeCell ref="A22:B22"/>
    <mergeCell ref="F22:H22"/>
    <mergeCell ref="A23:B23"/>
    <mergeCell ref="A13:B13"/>
    <mergeCell ref="G13:H13"/>
    <mergeCell ref="A14:B14"/>
    <mergeCell ref="G14:H14"/>
    <mergeCell ref="A15:B15"/>
    <mergeCell ref="A16:I16"/>
    <mergeCell ref="A21:I21"/>
    <mergeCell ref="A8:B8"/>
    <mergeCell ref="C8:D8"/>
    <mergeCell ref="G8:H8"/>
    <mergeCell ref="A9:B9"/>
    <mergeCell ref="A12:B12"/>
    <mergeCell ref="G12:H12"/>
    <mergeCell ref="A10:I10"/>
    <mergeCell ref="A11:I11"/>
    <mergeCell ref="A2:I2"/>
    <mergeCell ref="A3:I3"/>
    <mergeCell ref="A1:I1"/>
    <mergeCell ref="A4:I4"/>
    <mergeCell ref="A7:B7"/>
    <mergeCell ref="C7:D7"/>
    <mergeCell ref="G7:H7"/>
    <mergeCell ref="A5:B6"/>
    <mergeCell ref="C5:E5"/>
    <mergeCell ref="G5:H5"/>
    <mergeCell ref="C6:D6"/>
    <mergeCell ref="G6:H6"/>
  </mergeCells>
  <pageMargins left="0.51181102362204722" right="0.51181102362204722" top="2.1259842519685042" bottom="0.74803149606299213" header="0.31496062992125984" footer="0.31496062992125984"/>
  <pageSetup paperSize="9" scale="90" orientation="landscape" horizontalDpi="0" verticalDpi="0" r:id="rId1"/>
  <headerFooter>
    <oddHeader>&amp;C&amp;G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zoomScale="150" zoomScaleNormal="150" workbookViewId="0">
      <selection activeCell="C25" sqref="C25"/>
    </sheetView>
  </sheetViews>
  <sheetFormatPr defaultRowHeight="12.75" x14ac:dyDescent="0.2"/>
  <cols>
    <col min="1" max="1" width="8.83203125" customWidth="1"/>
    <col min="2" max="2" width="67.5" customWidth="1"/>
    <col min="3" max="3" width="19.1640625" customWidth="1"/>
    <col min="4" max="4" width="12" customWidth="1"/>
    <col min="5" max="5" width="13.1640625" customWidth="1"/>
    <col min="6" max="6" width="14.1640625" customWidth="1"/>
    <col min="7" max="7" width="12.1640625" customWidth="1"/>
    <col min="8" max="8" width="6.5" customWidth="1"/>
    <col min="9" max="9" width="14.1640625" customWidth="1"/>
    <col min="10" max="10" width="9.33203125" customWidth="1"/>
    <col min="11" max="11" width="2.83203125" customWidth="1"/>
  </cols>
  <sheetData>
    <row r="1" spans="1:11" ht="19.5" customHeight="1" x14ac:dyDescent="0.2">
      <c r="A1" s="36" t="s">
        <v>206</v>
      </c>
      <c r="B1" s="348" t="s">
        <v>207</v>
      </c>
      <c r="C1" s="348"/>
      <c r="D1" s="348"/>
      <c r="E1" s="348"/>
      <c r="F1" s="348"/>
      <c r="G1" s="348"/>
      <c r="H1" s="348"/>
      <c r="I1" s="37"/>
      <c r="J1" s="37"/>
      <c r="K1" s="37"/>
    </row>
    <row r="2" spans="1:11" ht="10.5" customHeight="1" x14ac:dyDescent="0.2">
      <c r="A2" s="325" t="s">
        <v>187</v>
      </c>
      <c r="B2" s="326"/>
      <c r="C2" s="3" t="s">
        <v>6</v>
      </c>
      <c r="D2" s="2"/>
      <c r="E2" s="3" t="s">
        <v>208</v>
      </c>
      <c r="F2" s="2"/>
      <c r="G2" s="325" t="s">
        <v>197</v>
      </c>
      <c r="H2" s="326"/>
    </row>
    <row r="3" spans="1:11" ht="12" customHeight="1" x14ac:dyDescent="0.2">
      <c r="A3" s="325" t="s">
        <v>191</v>
      </c>
      <c r="B3" s="326"/>
      <c r="C3" s="38">
        <v>9800</v>
      </c>
      <c r="D3" s="3" t="s">
        <v>192</v>
      </c>
      <c r="E3" s="39">
        <v>0.5</v>
      </c>
      <c r="F3" s="40" t="s">
        <v>193</v>
      </c>
      <c r="G3" s="318">
        <v>4900</v>
      </c>
      <c r="H3" s="319"/>
    </row>
    <row r="4" spans="1:11" ht="12" customHeight="1" x14ac:dyDescent="0.2">
      <c r="A4" s="325" t="s">
        <v>194</v>
      </c>
      <c r="B4" s="326"/>
      <c r="C4" s="38">
        <v>4200</v>
      </c>
      <c r="D4" s="3" t="s">
        <v>192</v>
      </c>
      <c r="E4" s="39">
        <v>0.5</v>
      </c>
      <c r="F4" s="40" t="s">
        <v>193</v>
      </c>
      <c r="G4" s="318">
        <v>2100</v>
      </c>
      <c r="H4" s="319"/>
    </row>
    <row r="5" spans="1:11" ht="10.5" customHeight="1" x14ac:dyDescent="0.2">
      <c r="A5" s="329" t="s">
        <v>209</v>
      </c>
      <c r="B5" s="330"/>
    </row>
    <row r="6" spans="1:11" ht="9.75" customHeight="1" x14ac:dyDescent="0.2">
      <c r="A6" s="348" t="s">
        <v>186</v>
      </c>
      <c r="B6" s="348"/>
      <c r="C6" s="348"/>
      <c r="D6" s="348"/>
      <c r="E6" s="348"/>
      <c r="F6" s="348"/>
      <c r="G6" s="348"/>
      <c r="H6" s="348"/>
      <c r="I6" s="37"/>
      <c r="J6" s="37"/>
      <c r="K6" s="37"/>
    </row>
    <row r="7" spans="1:11" ht="10.5" customHeight="1" x14ac:dyDescent="0.2">
      <c r="A7" s="313" t="s">
        <v>210</v>
      </c>
      <c r="B7" s="314"/>
      <c r="C7" s="314"/>
      <c r="D7" s="314"/>
      <c r="E7" s="314"/>
      <c r="F7" s="314"/>
      <c r="G7" s="314"/>
      <c r="H7" s="314"/>
      <c r="I7" s="34"/>
      <c r="J7" s="128"/>
    </row>
    <row r="8" spans="1:11" ht="19.5" customHeight="1" x14ac:dyDescent="0.2">
      <c r="A8" s="36" t="s">
        <v>211</v>
      </c>
      <c r="B8" s="349" t="s">
        <v>212</v>
      </c>
      <c r="C8" s="349"/>
      <c r="D8" s="349"/>
      <c r="E8" s="349"/>
      <c r="F8" s="349"/>
      <c r="G8" s="349"/>
      <c r="H8" s="349"/>
      <c r="I8" s="349"/>
      <c r="J8" s="37"/>
      <c r="K8" s="37"/>
    </row>
    <row r="9" spans="1:11" ht="19.5" customHeight="1" x14ac:dyDescent="0.2">
      <c r="A9" s="325" t="s">
        <v>187</v>
      </c>
      <c r="B9" s="326"/>
      <c r="C9" s="3" t="s">
        <v>213</v>
      </c>
      <c r="D9" s="48" t="s">
        <v>214</v>
      </c>
      <c r="E9" s="48" t="s">
        <v>215</v>
      </c>
      <c r="F9" s="12" t="s">
        <v>216</v>
      </c>
      <c r="G9" s="3" t="s">
        <v>217</v>
      </c>
      <c r="H9" s="342"/>
      <c r="I9" s="343"/>
    </row>
    <row r="10" spans="1:11" ht="18.600000000000001" customHeight="1" x14ac:dyDescent="0.2">
      <c r="A10" s="325" t="s">
        <v>191</v>
      </c>
      <c r="B10" s="326"/>
      <c r="C10" s="38">
        <v>2800</v>
      </c>
      <c r="D10" s="49">
        <v>10</v>
      </c>
      <c r="E10" s="49">
        <v>6</v>
      </c>
      <c r="F10" s="39">
        <v>60</v>
      </c>
      <c r="G10" s="39">
        <v>2740</v>
      </c>
      <c r="H10" s="344" t="s">
        <v>218</v>
      </c>
      <c r="I10" s="345"/>
    </row>
    <row r="11" spans="1:11" ht="18.600000000000001" customHeight="1" x14ac:dyDescent="0.2">
      <c r="A11" s="325" t="s">
        <v>194</v>
      </c>
      <c r="B11" s="326"/>
      <c r="C11" s="38">
        <v>1200</v>
      </c>
      <c r="D11" s="49">
        <v>6</v>
      </c>
      <c r="E11" s="49">
        <v>6</v>
      </c>
      <c r="F11" s="39">
        <v>36</v>
      </c>
      <c r="G11" s="39">
        <v>1164</v>
      </c>
      <c r="H11" s="346"/>
      <c r="I11" s="347"/>
    </row>
    <row r="12" spans="1:11" ht="10.5" customHeight="1" x14ac:dyDescent="0.2">
      <c r="A12" s="329" t="s">
        <v>219</v>
      </c>
      <c r="B12" s="330"/>
    </row>
    <row r="13" spans="1:11" ht="9.75" customHeight="1" x14ac:dyDescent="0.2">
      <c r="A13" s="350" t="s">
        <v>220</v>
      </c>
      <c r="B13" s="350"/>
      <c r="C13" s="350"/>
      <c r="D13" s="350"/>
      <c r="E13" s="350"/>
      <c r="F13" s="350"/>
      <c r="G13" s="350"/>
      <c r="H13" s="350"/>
      <c r="I13" s="350"/>
      <c r="J13" s="36"/>
      <c r="K13" s="36"/>
    </row>
    <row r="14" spans="1:11" ht="19.5" customHeight="1" x14ac:dyDescent="0.2">
      <c r="A14" s="325" t="s">
        <v>187</v>
      </c>
      <c r="B14" s="326"/>
      <c r="C14" s="3" t="s">
        <v>213</v>
      </c>
      <c r="D14" s="48" t="s">
        <v>214</v>
      </c>
      <c r="E14" s="48" t="s">
        <v>215</v>
      </c>
      <c r="F14" s="12" t="s">
        <v>216</v>
      </c>
      <c r="G14" s="3" t="s">
        <v>217</v>
      </c>
      <c r="H14" s="342"/>
      <c r="I14" s="343"/>
    </row>
    <row r="15" spans="1:11" ht="18.600000000000001" customHeight="1" x14ac:dyDescent="0.2">
      <c r="A15" s="325" t="s">
        <v>191</v>
      </c>
      <c r="B15" s="326"/>
      <c r="C15" s="38">
        <v>2800</v>
      </c>
      <c r="D15" s="49">
        <v>10</v>
      </c>
      <c r="E15" s="49">
        <v>6</v>
      </c>
      <c r="F15" s="39">
        <v>60</v>
      </c>
      <c r="G15" s="39">
        <v>2740</v>
      </c>
      <c r="H15" s="344" t="s">
        <v>218</v>
      </c>
      <c r="I15" s="345"/>
    </row>
    <row r="16" spans="1:11" ht="18.600000000000001" customHeight="1" x14ac:dyDescent="0.2">
      <c r="A16" s="325" t="s">
        <v>194</v>
      </c>
      <c r="B16" s="326"/>
      <c r="C16" s="38">
        <v>1200</v>
      </c>
      <c r="D16" s="49">
        <v>6</v>
      </c>
      <c r="E16" s="49">
        <v>6</v>
      </c>
      <c r="F16" s="39">
        <v>36</v>
      </c>
      <c r="G16" s="39">
        <v>1164</v>
      </c>
      <c r="H16" s="346"/>
      <c r="I16" s="347"/>
    </row>
    <row r="17" spans="1:11" ht="10.5" customHeight="1" x14ac:dyDescent="0.2">
      <c r="A17" s="329" t="s">
        <v>219</v>
      </c>
      <c r="B17" s="330"/>
    </row>
    <row r="18" spans="1:11" ht="9.75" customHeight="1" x14ac:dyDescent="0.2">
      <c r="A18" s="351" t="s">
        <v>369</v>
      </c>
      <c r="B18" s="350"/>
      <c r="C18" s="350"/>
      <c r="D18" s="350"/>
      <c r="E18" s="350"/>
      <c r="F18" s="350"/>
      <c r="G18" s="350"/>
      <c r="H18" s="350"/>
      <c r="I18" s="350"/>
      <c r="J18" s="36"/>
      <c r="K18" s="36"/>
    </row>
    <row r="19" spans="1:11" ht="10.5" customHeight="1" x14ac:dyDescent="0.2">
      <c r="A19" s="325" t="s">
        <v>187</v>
      </c>
      <c r="B19" s="326"/>
      <c r="C19" s="50" t="s">
        <v>221</v>
      </c>
      <c r="D19" s="2"/>
      <c r="E19" s="3" t="s">
        <v>222</v>
      </c>
      <c r="F19" s="3" t="s">
        <v>217</v>
      </c>
    </row>
    <row r="20" spans="1:11" ht="10.5" customHeight="1" x14ac:dyDescent="0.2">
      <c r="A20" s="325" t="s">
        <v>191</v>
      </c>
      <c r="B20" s="326"/>
      <c r="C20" s="51">
        <v>10</v>
      </c>
      <c r="D20" s="3" t="s">
        <v>192</v>
      </c>
      <c r="E20" s="39">
        <v>6</v>
      </c>
      <c r="F20" s="39">
        <v>60</v>
      </c>
    </row>
    <row r="21" spans="1:11" ht="10.5" customHeight="1" x14ac:dyDescent="0.2">
      <c r="A21" s="325" t="s">
        <v>194</v>
      </c>
      <c r="B21" s="326"/>
      <c r="C21" s="51">
        <v>6</v>
      </c>
      <c r="D21" s="3" t="s">
        <v>192</v>
      </c>
      <c r="E21" s="39">
        <v>6</v>
      </c>
      <c r="F21" s="39">
        <v>36</v>
      </c>
    </row>
    <row r="22" spans="1:11" ht="10.5" customHeight="1" x14ac:dyDescent="0.2">
      <c r="A22" s="329" t="s">
        <v>223</v>
      </c>
      <c r="B22" s="330"/>
    </row>
    <row r="26" spans="1:11" x14ac:dyDescent="0.2">
      <c r="B26" s="131"/>
    </row>
  </sheetData>
  <mergeCells count="29">
    <mergeCell ref="A22:B22"/>
    <mergeCell ref="B1:H1"/>
    <mergeCell ref="A6:H6"/>
    <mergeCell ref="A7:H7"/>
    <mergeCell ref="B8:I8"/>
    <mergeCell ref="A13:I13"/>
    <mergeCell ref="A18:I18"/>
    <mergeCell ref="A17:B17"/>
    <mergeCell ref="A19:B19"/>
    <mergeCell ref="A20:B20"/>
    <mergeCell ref="A21:B21"/>
    <mergeCell ref="A12:B12"/>
    <mergeCell ref="A14:B14"/>
    <mergeCell ref="H14:I14"/>
    <mergeCell ref="A15:B15"/>
    <mergeCell ref="H15:I16"/>
    <mergeCell ref="A16:B16"/>
    <mergeCell ref="A9:B9"/>
    <mergeCell ref="H9:I9"/>
    <mergeCell ref="A10:B10"/>
    <mergeCell ref="H10:I11"/>
    <mergeCell ref="A11:B11"/>
    <mergeCell ref="A4:B4"/>
    <mergeCell ref="G4:H4"/>
    <mergeCell ref="A5:B5"/>
    <mergeCell ref="A2:B2"/>
    <mergeCell ref="G2:H2"/>
    <mergeCell ref="A3:B3"/>
    <mergeCell ref="G3:H3"/>
  </mergeCells>
  <pageMargins left="0.51181102362204722" right="0.51181102362204722" top="2.1259842519685042" bottom="0.74803149606299213" header="0.31496062992125984" footer="0.31496062992125984"/>
  <pageSetup paperSize="9" scale="90" orientation="landscape" horizontalDpi="0" verticalDpi="0" r:id="rId1"/>
  <headerFooter>
    <oddHeader>&amp;C&amp;G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zoomScale="150" zoomScaleNormal="150" workbookViewId="0">
      <selection activeCell="A16" sqref="A16"/>
    </sheetView>
  </sheetViews>
  <sheetFormatPr defaultRowHeight="12.75" x14ac:dyDescent="0.2"/>
  <cols>
    <col min="1" max="1" width="36.1640625" customWidth="1"/>
    <col min="2" max="2" width="24" customWidth="1"/>
    <col min="3" max="3" width="16.1640625" customWidth="1"/>
    <col min="4" max="4" width="19.1640625" customWidth="1"/>
    <col min="5" max="5" width="12" customWidth="1"/>
    <col min="6" max="6" width="13.1640625" customWidth="1"/>
    <col min="7" max="7" width="14.1640625" customWidth="1"/>
    <col min="8" max="8" width="12.1640625" customWidth="1"/>
    <col min="9" max="9" width="6.5" customWidth="1"/>
    <col min="10" max="10" width="14.1640625" customWidth="1"/>
    <col min="11" max="11" width="9.33203125" customWidth="1"/>
    <col min="12" max="12" width="2.83203125" customWidth="1"/>
  </cols>
  <sheetData>
    <row r="1" spans="1:11" ht="10.5" customHeight="1" x14ac:dyDescent="0.2">
      <c r="A1" s="315" t="s">
        <v>366</v>
      </c>
      <c r="B1" s="314"/>
      <c r="C1" s="314"/>
      <c r="D1" s="314"/>
      <c r="E1" s="314"/>
      <c r="F1" s="314"/>
      <c r="G1" s="314"/>
      <c r="H1" s="314"/>
      <c r="I1" s="314"/>
      <c r="J1" s="314"/>
      <c r="K1" s="128"/>
    </row>
    <row r="2" spans="1:11" ht="10.5" customHeight="1" x14ac:dyDescent="0.2">
      <c r="A2" s="315" t="s">
        <v>367</v>
      </c>
      <c r="B2" s="314"/>
      <c r="C2" s="314"/>
      <c r="D2" s="314"/>
      <c r="E2" s="314"/>
      <c r="F2" s="314"/>
      <c r="G2" s="314"/>
      <c r="H2" s="314"/>
      <c r="I2" s="314"/>
      <c r="J2" s="314"/>
      <c r="K2" s="128"/>
    </row>
    <row r="3" spans="1:11" ht="22.5" customHeight="1" x14ac:dyDescent="0.2">
      <c r="A3" s="363" t="s">
        <v>362</v>
      </c>
      <c r="B3" s="364"/>
      <c r="C3" s="364"/>
      <c r="D3" s="364"/>
      <c r="E3" s="364"/>
      <c r="F3" s="364"/>
      <c r="G3" s="364"/>
      <c r="H3" s="364"/>
      <c r="I3" s="364"/>
    </row>
    <row r="4" spans="1:11" ht="19.5" customHeight="1" x14ac:dyDescent="0.2">
      <c r="A4" s="325" t="s">
        <v>187</v>
      </c>
      <c r="B4" s="352"/>
      <c r="C4" s="326"/>
      <c r="D4" s="3" t="s">
        <v>224</v>
      </c>
      <c r="E4" s="32"/>
      <c r="F4" s="52" t="s">
        <v>225</v>
      </c>
      <c r="G4" s="32"/>
      <c r="H4" s="3" t="s">
        <v>226</v>
      </c>
      <c r="I4" s="325" t="s">
        <v>227</v>
      </c>
      <c r="J4" s="326"/>
    </row>
    <row r="5" spans="1:11" ht="12" customHeight="1" x14ac:dyDescent="0.2">
      <c r="A5" s="325" t="s">
        <v>191</v>
      </c>
      <c r="B5" s="352"/>
      <c r="C5" s="326"/>
      <c r="D5" s="38">
        <v>2740</v>
      </c>
      <c r="E5" s="3" t="s">
        <v>192</v>
      </c>
      <c r="F5" s="39">
        <v>1.2</v>
      </c>
      <c r="G5" s="40" t="s">
        <v>192</v>
      </c>
      <c r="H5" s="6">
        <v>0.1</v>
      </c>
      <c r="I5" s="327">
        <v>328.8</v>
      </c>
      <c r="J5" s="328"/>
    </row>
    <row r="6" spans="1:11" ht="12" customHeight="1" x14ac:dyDescent="0.2">
      <c r="A6" s="325" t="s">
        <v>194</v>
      </c>
      <c r="B6" s="352"/>
      <c r="C6" s="326"/>
      <c r="D6" s="38">
        <v>1200</v>
      </c>
      <c r="E6" s="3" t="s">
        <v>192</v>
      </c>
      <c r="F6" s="39">
        <v>1.2</v>
      </c>
      <c r="G6" s="40" t="s">
        <v>192</v>
      </c>
      <c r="H6" s="6">
        <v>0.1</v>
      </c>
      <c r="I6" s="327">
        <v>144</v>
      </c>
      <c r="J6" s="328"/>
    </row>
    <row r="7" spans="1:11" ht="10.5" customHeight="1" x14ac:dyDescent="0.2">
      <c r="A7" s="329" t="s">
        <v>228</v>
      </c>
      <c r="B7" s="353"/>
      <c r="C7" s="330"/>
    </row>
    <row r="8" spans="1:11" ht="28.5" customHeight="1" x14ac:dyDescent="0.2">
      <c r="A8" s="361" t="s">
        <v>363</v>
      </c>
      <c r="B8" s="362"/>
      <c r="C8" s="362"/>
      <c r="D8" s="362"/>
      <c r="E8" s="362"/>
      <c r="F8" s="362"/>
      <c r="G8" s="362"/>
      <c r="H8" s="362"/>
      <c r="I8" s="362"/>
    </row>
    <row r="9" spans="1:11" ht="19.5" customHeight="1" x14ac:dyDescent="0.2">
      <c r="A9" s="325" t="s">
        <v>187</v>
      </c>
      <c r="B9" s="352"/>
      <c r="C9" s="326"/>
      <c r="D9" s="3" t="s">
        <v>224</v>
      </c>
      <c r="E9" s="32"/>
      <c r="F9" s="52" t="s">
        <v>225</v>
      </c>
      <c r="G9" s="32"/>
      <c r="H9" s="325" t="s">
        <v>6</v>
      </c>
      <c r="I9" s="326"/>
    </row>
    <row r="10" spans="1:11" ht="12" customHeight="1" x14ac:dyDescent="0.2">
      <c r="A10" s="325" t="s">
        <v>191</v>
      </c>
      <c r="B10" s="352"/>
      <c r="C10" s="326"/>
      <c r="D10" s="38">
        <v>2740</v>
      </c>
      <c r="E10" s="3" t="s">
        <v>192</v>
      </c>
      <c r="F10" s="39">
        <v>1.2</v>
      </c>
      <c r="G10" s="40" t="s">
        <v>193</v>
      </c>
      <c r="H10" s="318">
        <v>3288</v>
      </c>
      <c r="I10" s="319"/>
    </row>
    <row r="11" spans="1:11" ht="12" customHeight="1" x14ac:dyDescent="0.2">
      <c r="A11" s="356" t="s">
        <v>194</v>
      </c>
      <c r="B11" s="357"/>
      <c r="C11" s="358"/>
      <c r="D11" s="38">
        <v>1200</v>
      </c>
      <c r="E11" s="3" t="s">
        <v>192</v>
      </c>
      <c r="F11" s="39">
        <v>1.2</v>
      </c>
      <c r="G11" s="40" t="s">
        <v>193</v>
      </c>
      <c r="H11" s="318">
        <v>1440</v>
      </c>
      <c r="I11" s="319"/>
    </row>
    <row r="12" spans="1:11" ht="10.5" customHeight="1" x14ac:dyDescent="0.2">
      <c r="A12" s="329" t="s">
        <v>229</v>
      </c>
      <c r="B12" s="353"/>
      <c r="C12" s="330"/>
    </row>
    <row r="13" spans="1:11" ht="10.5" customHeight="1" x14ac:dyDescent="0.2">
      <c r="A13" s="129"/>
      <c r="B13" s="129"/>
      <c r="C13" s="129"/>
      <c r="D13" s="130"/>
      <c r="E13" s="130"/>
      <c r="F13" s="130"/>
      <c r="G13" s="130"/>
    </row>
    <row r="14" spans="1:11" ht="10.5" customHeight="1" x14ac:dyDescent="0.2">
      <c r="A14" s="365" t="s">
        <v>365</v>
      </c>
      <c r="B14" s="217"/>
      <c r="C14" s="217"/>
      <c r="D14" s="217"/>
      <c r="E14" s="217"/>
      <c r="F14" s="217"/>
      <c r="G14" s="217"/>
      <c r="H14" s="217"/>
      <c r="I14" s="217"/>
      <c r="J14" s="208"/>
      <c r="K14" s="128"/>
    </row>
    <row r="15" spans="1:11" ht="21" customHeight="1" x14ac:dyDescent="0.2">
      <c r="A15" s="363" t="s">
        <v>368</v>
      </c>
      <c r="B15" s="364"/>
      <c r="C15" s="364"/>
      <c r="D15" s="364"/>
      <c r="E15" s="364"/>
      <c r="F15" s="364"/>
      <c r="G15" s="364"/>
      <c r="H15" s="364"/>
      <c r="I15" s="364"/>
    </row>
    <row r="16" spans="1:11" ht="10.5" customHeight="1" x14ac:dyDescent="0.2">
      <c r="A16" s="3" t="s">
        <v>187</v>
      </c>
      <c r="B16" s="3" t="s">
        <v>224</v>
      </c>
      <c r="C16" s="2"/>
      <c r="D16" s="3" t="s">
        <v>5</v>
      </c>
      <c r="E16" s="2"/>
      <c r="F16" s="3" t="s">
        <v>230</v>
      </c>
      <c r="G16" s="2"/>
      <c r="H16" s="370" t="s">
        <v>197</v>
      </c>
      <c r="I16" s="371"/>
    </row>
    <row r="17" spans="1:9" ht="12" customHeight="1" x14ac:dyDescent="0.2">
      <c r="A17" s="3" t="s">
        <v>191</v>
      </c>
      <c r="B17" s="38">
        <v>2740</v>
      </c>
      <c r="C17" s="50" t="s">
        <v>192</v>
      </c>
      <c r="D17" s="39">
        <v>0.1</v>
      </c>
      <c r="E17" s="3" t="s">
        <v>192</v>
      </c>
      <c r="F17" s="39">
        <v>0.15</v>
      </c>
      <c r="G17" s="40" t="s">
        <v>193</v>
      </c>
      <c r="H17" s="354">
        <v>41.1</v>
      </c>
      <c r="I17" s="355"/>
    </row>
    <row r="18" spans="1:9" ht="12" customHeight="1" x14ac:dyDescent="0.2">
      <c r="A18" s="3" t="s">
        <v>194</v>
      </c>
      <c r="B18" s="38">
        <v>1164</v>
      </c>
      <c r="C18" s="50" t="s">
        <v>192</v>
      </c>
      <c r="D18" s="39">
        <v>0.1</v>
      </c>
      <c r="E18" s="3" t="s">
        <v>192</v>
      </c>
      <c r="F18" s="39">
        <v>0.15</v>
      </c>
      <c r="G18" s="40" t="s">
        <v>193</v>
      </c>
      <c r="H18" s="354">
        <v>17.46</v>
      </c>
      <c r="I18" s="355"/>
    </row>
    <row r="19" spans="1:9" ht="10.5" customHeight="1" x14ac:dyDescent="0.2">
      <c r="A19" s="329" t="s">
        <v>231</v>
      </c>
      <c r="B19" s="353"/>
      <c r="C19" s="330"/>
    </row>
    <row r="20" spans="1:9" ht="28.5" customHeight="1" x14ac:dyDescent="0.2">
      <c r="A20" s="361" t="s">
        <v>364</v>
      </c>
      <c r="B20" s="362"/>
      <c r="C20" s="362"/>
      <c r="D20" s="362"/>
      <c r="E20" s="362"/>
      <c r="F20" s="362"/>
      <c r="G20" s="362"/>
      <c r="H20" s="362"/>
      <c r="I20" s="362"/>
    </row>
    <row r="21" spans="1:9" ht="10.5" customHeight="1" x14ac:dyDescent="0.2">
      <c r="A21" s="3" t="s">
        <v>187</v>
      </c>
      <c r="B21" s="3" t="s">
        <v>224</v>
      </c>
      <c r="C21" s="2"/>
      <c r="D21" s="3" t="s">
        <v>5</v>
      </c>
      <c r="E21" s="2"/>
      <c r="F21" s="3" t="s">
        <v>232</v>
      </c>
      <c r="G21" s="2"/>
      <c r="H21" s="325" t="s">
        <v>6</v>
      </c>
      <c r="I21" s="326"/>
    </row>
    <row r="22" spans="1:9" ht="12" customHeight="1" x14ac:dyDescent="0.2">
      <c r="A22" s="3" t="s">
        <v>191</v>
      </c>
      <c r="B22" s="38">
        <v>2740</v>
      </c>
      <c r="C22" s="50" t="s">
        <v>192</v>
      </c>
      <c r="D22" s="39">
        <v>0.2</v>
      </c>
      <c r="E22" s="3" t="s">
        <v>192</v>
      </c>
      <c r="F22" s="39">
        <v>2</v>
      </c>
      <c r="G22" s="40" t="s">
        <v>193</v>
      </c>
      <c r="H22" s="366">
        <v>1096</v>
      </c>
      <c r="I22" s="367"/>
    </row>
    <row r="23" spans="1:9" ht="12" customHeight="1" x14ac:dyDescent="0.2">
      <c r="A23" s="3" t="s">
        <v>233</v>
      </c>
      <c r="B23" s="38">
        <v>1164</v>
      </c>
      <c r="C23" s="50" t="s">
        <v>192</v>
      </c>
      <c r="D23" s="39">
        <v>0.2</v>
      </c>
      <c r="E23" s="3" t="s">
        <v>192</v>
      </c>
      <c r="F23" s="39">
        <v>2</v>
      </c>
      <c r="G23" s="40" t="s">
        <v>193</v>
      </c>
      <c r="H23" s="368">
        <v>465.6</v>
      </c>
      <c r="I23" s="369"/>
    </row>
    <row r="24" spans="1:9" ht="19.5" customHeight="1" x14ac:dyDescent="0.2">
      <c r="A24" s="329" t="s">
        <v>234</v>
      </c>
      <c r="B24" s="353"/>
      <c r="C24" s="330"/>
    </row>
    <row r="26" spans="1:9" x14ac:dyDescent="0.2">
      <c r="A26" s="359"/>
      <c r="B26" s="360"/>
      <c r="C26" s="360"/>
      <c r="D26" s="360"/>
      <c r="E26" s="360"/>
      <c r="F26" s="360"/>
      <c r="G26" s="360"/>
      <c r="H26" s="360"/>
    </row>
    <row r="27" spans="1:9" ht="67.5" customHeight="1" x14ac:dyDescent="0.2">
      <c r="A27" s="360"/>
      <c r="B27" s="360"/>
      <c r="C27" s="360"/>
      <c r="D27" s="360"/>
      <c r="E27" s="360"/>
      <c r="F27" s="360"/>
      <c r="G27" s="360"/>
      <c r="H27" s="360"/>
    </row>
  </sheetData>
  <mergeCells count="30">
    <mergeCell ref="A26:H27"/>
    <mergeCell ref="A8:I8"/>
    <mergeCell ref="A3:I3"/>
    <mergeCell ref="A1:J1"/>
    <mergeCell ref="A2:J2"/>
    <mergeCell ref="A14:J14"/>
    <mergeCell ref="A15:I15"/>
    <mergeCell ref="A20:I20"/>
    <mergeCell ref="A19:C19"/>
    <mergeCell ref="H21:I21"/>
    <mergeCell ref="H22:I22"/>
    <mergeCell ref="H23:I23"/>
    <mergeCell ref="A24:C24"/>
    <mergeCell ref="A12:C12"/>
    <mergeCell ref="H16:I16"/>
    <mergeCell ref="H17:I17"/>
    <mergeCell ref="A7:C7"/>
    <mergeCell ref="H18:I18"/>
    <mergeCell ref="A9:C9"/>
    <mergeCell ref="H9:I9"/>
    <mergeCell ref="A10:C10"/>
    <mergeCell ref="H10:I10"/>
    <mergeCell ref="A11:C11"/>
    <mergeCell ref="H11:I11"/>
    <mergeCell ref="A4:C4"/>
    <mergeCell ref="I4:J4"/>
    <mergeCell ref="A5:C5"/>
    <mergeCell ref="I5:J5"/>
    <mergeCell ref="A6:C6"/>
    <mergeCell ref="I6:J6"/>
  </mergeCells>
  <pageMargins left="0.51181102362204722" right="0.51181102362204722" top="2.1259842519685042" bottom="0.74803149606299213" header="0.31496062992125984" footer="0.31496062992125984"/>
  <pageSetup paperSize="9" scale="90" orientation="landscape" horizontalDpi="0" verticalDpi="0" r:id="rId1"/>
  <headerFooter>
    <oddHeader>&amp;C&amp;G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zoomScale="150" zoomScaleNormal="150" workbookViewId="0">
      <selection activeCell="D33" sqref="D33"/>
    </sheetView>
  </sheetViews>
  <sheetFormatPr defaultRowHeight="12.75" x14ac:dyDescent="0.2"/>
  <cols>
    <col min="1" max="1" width="24" customWidth="1"/>
    <col min="2" max="2" width="12.1640625" customWidth="1"/>
    <col min="3" max="3" width="3.83203125" customWidth="1"/>
    <col min="4" max="4" width="19.1640625" customWidth="1"/>
    <col min="5" max="5" width="0.83203125" customWidth="1"/>
    <col min="6" max="6" width="11.33203125" customWidth="1"/>
    <col min="7" max="7" width="4.83203125" customWidth="1"/>
    <col min="8" max="8" width="8" customWidth="1"/>
    <col min="9" max="9" width="10.83203125" customWidth="1"/>
    <col min="10" max="10" width="12" customWidth="1"/>
    <col min="11" max="11" width="13.1640625" customWidth="1"/>
    <col min="12" max="12" width="14.1640625" customWidth="1"/>
    <col min="13" max="13" width="12.1640625" customWidth="1"/>
    <col min="14" max="14" width="6.5" customWidth="1"/>
    <col min="15" max="15" width="14.5" customWidth="1"/>
    <col min="16" max="16" width="8.83203125" customWidth="1"/>
    <col min="17" max="17" width="2.83203125" customWidth="1"/>
  </cols>
  <sheetData>
    <row r="1" spans="1:17" ht="9.75" customHeight="1" x14ac:dyDescent="0.2">
      <c r="A1" s="350"/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6"/>
      <c r="Q1" s="36"/>
    </row>
    <row r="2" spans="1:17" ht="10.5" customHeight="1" x14ac:dyDescent="0.2">
      <c r="A2" s="325" t="s">
        <v>187</v>
      </c>
      <c r="B2" s="326"/>
      <c r="C2" s="325" t="s">
        <v>224</v>
      </c>
      <c r="D2" s="352"/>
      <c r="E2" s="326"/>
      <c r="F2" s="268"/>
      <c r="G2" s="269"/>
      <c r="H2" s="325" t="s">
        <v>5</v>
      </c>
      <c r="I2" s="326"/>
      <c r="J2" s="2"/>
      <c r="K2" s="3" t="s">
        <v>230</v>
      </c>
      <c r="L2" s="2"/>
      <c r="M2" s="370" t="s">
        <v>197</v>
      </c>
      <c r="N2" s="371"/>
    </row>
    <row r="3" spans="1:17" ht="12" customHeight="1" x14ac:dyDescent="0.2">
      <c r="A3" s="325" t="s">
        <v>191</v>
      </c>
      <c r="B3" s="326"/>
      <c r="C3" s="372">
        <v>2740</v>
      </c>
      <c r="D3" s="373"/>
      <c r="E3" s="374"/>
      <c r="F3" s="375" t="s">
        <v>192</v>
      </c>
      <c r="G3" s="376"/>
      <c r="H3" s="377">
        <v>0.1</v>
      </c>
      <c r="I3" s="378"/>
      <c r="J3" s="3" t="s">
        <v>192</v>
      </c>
      <c r="K3" s="39">
        <v>0.3</v>
      </c>
      <c r="L3" s="40" t="s">
        <v>193</v>
      </c>
      <c r="M3" s="354">
        <v>82.2</v>
      </c>
      <c r="N3" s="355"/>
    </row>
    <row r="4" spans="1:17" ht="12" customHeight="1" x14ac:dyDescent="0.2">
      <c r="A4" s="325" t="s">
        <v>194</v>
      </c>
      <c r="B4" s="326"/>
      <c r="C4" s="372">
        <v>1164</v>
      </c>
      <c r="D4" s="373"/>
      <c r="E4" s="374"/>
      <c r="F4" s="375" t="s">
        <v>192</v>
      </c>
      <c r="G4" s="376"/>
      <c r="H4" s="377">
        <v>0.1</v>
      </c>
      <c r="I4" s="378"/>
      <c r="J4" s="3" t="s">
        <v>192</v>
      </c>
      <c r="K4" s="39">
        <v>0.3</v>
      </c>
      <c r="L4" s="40" t="s">
        <v>193</v>
      </c>
      <c r="M4" s="354">
        <v>34.92</v>
      </c>
      <c r="N4" s="355"/>
    </row>
    <row r="5" spans="1:17" ht="10.5" customHeight="1" x14ac:dyDescent="0.2">
      <c r="A5" s="329" t="s">
        <v>235</v>
      </c>
      <c r="B5" s="353"/>
      <c r="C5" s="353"/>
      <c r="D5" s="353"/>
      <c r="E5" s="353"/>
      <c r="F5" s="353"/>
      <c r="G5" s="330"/>
    </row>
    <row r="6" spans="1:17" ht="10.5" customHeight="1" x14ac:dyDescent="0.2">
      <c r="A6" s="313" t="s">
        <v>236</v>
      </c>
      <c r="B6" s="314"/>
      <c r="C6" s="314"/>
      <c r="D6" s="314"/>
      <c r="E6" s="314"/>
      <c r="F6" s="314"/>
      <c r="G6" s="314"/>
      <c r="H6" s="314"/>
      <c r="I6" s="314"/>
      <c r="J6" s="314"/>
      <c r="K6" s="314"/>
      <c r="L6" s="314"/>
      <c r="M6" s="314"/>
      <c r="N6" s="314"/>
      <c r="O6" s="35"/>
      <c r="P6" s="36"/>
    </row>
    <row r="7" spans="1:17" ht="9.75" customHeight="1" x14ac:dyDescent="0.2">
      <c r="A7" s="394" t="s">
        <v>237</v>
      </c>
      <c r="B7" s="394"/>
      <c r="C7" s="394"/>
      <c r="D7" s="394"/>
      <c r="E7" s="394"/>
      <c r="F7" s="394"/>
      <c r="G7" s="394"/>
      <c r="H7" s="394"/>
      <c r="I7" s="394"/>
      <c r="J7" s="394"/>
      <c r="K7" s="394"/>
      <c r="L7" s="394"/>
      <c r="M7" s="394"/>
      <c r="N7" s="394"/>
      <c r="O7" s="394"/>
      <c r="P7" s="36"/>
      <c r="Q7" s="36"/>
    </row>
    <row r="8" spans="1:17" ht="10.5" customHeight="1" x14ac:dyDescent="0.2">
      <c r="A8" s="325" t="s">
        <v>187</v>
      </c>
      <c r="B8" s="326"/>
      <c r="C8" s="379" t="s">
        <v>188</v>
      </c>
      <c r="D8" s="380"/>
      <c r="E8" s="381"/>
      <c r="F8" s="268"/>
      <c r="G8" s="269"/>
      <c r="H8" s="325" t="s">
        <v>189</v>
      </c>
      <c r="I8" s="326"/>
      <c r="J8" s="2"/>
      <c r="K8" s="41" t="s">
        <v>238</v>
      </c>
    </row>
    <row r="9" spans="1:17" ht="10.5" customHeight="1" x14ac:dyDescent="0.2">
      <c r="A9" s="382" t="s">
        <v>191</v>
      </c>
      <c r="B9" s="383"/>
      <c r="C9" s="384">
        <v>1400</v>
      </c>
      <c r="D9" s="385"/>
      <c r="E9" s="386"/>
      <c r="F9" s="375" t="s">
        <v>192</v>
      </c>
      <c r="G9" s="376"/>
      <c r="H9" s="377">
        <v>6</v>
      </c>
      <c r="I9" s="378"/>
      <c r="J9" s="3" t="s">
        <v>193</v>
      </c>
      <c r="K9" s="55">
        <v>8400</v>
      </c>
    </row>
    <row r="10" spans="1:17" ht="10.5" customHeight="1" x14ac:dyDescent="0.2">
      <c r="A10" s="382" t="s">
        <v>194</v>
      </c>
      <c r="B10" s="383"/>
      <c r="C10" s="387">
        <v>600</v>
      </c>
      <c r="D10" s="388"/>
      <c r="E10" s="389"/>
      <c r="F10" s="375" t="s">
        <v>192</v>
      </c>
      <c r="G10" s="376"/>
      <c r="H10" s="377">
        <v>6</v>
      </c>
      <c r="I10" s="378"/>
      <c r="J10" s="3" t="s">
        <v>193</v>
      </c>
      <c r="K10" s="55">
        <v>3600</v>
      </c>
    </row>
    <row r="11" spans="1:17" ht="10.5" customHeight="1" x14ac:dyDescent="0.2">
      <c r="A11" s="390" t="s">
        <v>239</v>
      </c>
      <c r="B11" s="391"/>
      <c r="C11" s="391"/>
      <c r="D11" s="391"/>
      <c r="E11" s="391"/>
      <c r="F11" s="391"/>
      <c r="G11" s="391"/>
      <c r="H11" s="392"/>
    </row>
    <row r="12" spans="1:17" ht="9.75" customHeight="1" x14ac:dyDescent="0.2">
      <c r="A12" s="350" t="s">
        <v>240</v>
      </c>
      <c r="B12" s="350"/>
      <c r="C12" s="350"/>
      <c r="D12" s="350"/>
      <c r="E12" s="350"/>
      <c r="F12" s="350"/>
      <c r="G12" s="350"/>
      <c r="H12" s="350"/>
      <c r="I12" s="350"/>
      <c r="J12" s="350"/>
      <c r="K12" s="350"/>
      <c r="L12" s="350"/>
      <c r="M12" s="350"/>
      <c r="N12" s="350"/>
      <c r="O12" s="350"/>
      <c r="P12" s="36"/>
      <c r="Q12" s="36"/>
    </row>
    <row r="13" spans="1:17" ht="10.5" customHeight="1" x14ac:dyDescent="0.2">
      <c r="A13" s="325" t="s">
        <v>187</v>
      </c>
      <c r="B13" s="326"/>
      <c r="C13" s="379" t="s">
        <v>188</v>
      </c>
      <c r="D13" s="380"/>
      <c r="E13" s="381"/>
      <c r="F13" s="268"/>
      <c r="G13" s="269"/>
      <c r="H13" s="325" t="s">
        <v>189</v>
      </c>
      <c r="I13" s="326"/>
      <c r="J13" s="3" t="s">
        <v>241</v>
      </c>
      <c r="K13" s="2"/>
      <c r="L13" s="325" t="s">
        <v>242</v>
      </c>
      <c r="M13" s="326"/>
    </row>
    <row r="14" spans="1:17" ht="10.5" customHeight="1" x14ac:dyDescent="0.2">
      <c r="A14" s="382" t="s">
        <v>191</v>
      </c>
      <c r="B14" s="383"/>
      <c r="C14" s="384">
        <v>1400</v>
      </c>
      <c r="D14" s="385"/>
      <c r="E14" s="386"/>
      <c r="F14" s="375" t="s">
        <v>192</v>
      </c>
      <c r="G14" s="376"/>
      <c r="H14" s="377">
        <v>6</v>
      </c>
      <c r="I14" s="378"/>
      <c r="J14" s="39">
        <v>0.1</v>
      </c>
      <c r="K14" s="40" t="s">
        <v>193</v>
      </c>
      <c r="L14" s="372">
        <v>8540</v>
      </c>
      <c r="M14" s="374"/>
    </row>
    <row r="15" spans="1:17" ht="10.5" customHeight="1" x14ac:dyDescent="0.2">
      <c r="A15" s="382" t="s">
        <v>194</v>
      </c>
      <c r="B15" s="383"/>
      <c r="C15" s="387">
        <v>600</v>
      </c>
      <c r="D15" s="388"/>
      <c r="E15" s="389"/>
      <c r="F15" s="375" t="s">
        <v>192</v>
      </c>
      <c r="G15" s="376"/>
      <c r="H15" s="377">
        <v>6</v>
      </c>
      <c r="I15" s="378"/>
      <c r="J15" s="39">
        <v>0.1</v>
      </c>
      <c r="K15" s="40" t="s">
        <v>193</v>
      </c>
      <c r="L15" s="372">
        <v>3660</v>
      </c>
      <c r="M15" s="374"/>
    </row>
    <row r="16" spans="1:17" ht="10.5" customHeight="1" x14ac:dyDescent="0.2">
      <c r="A16" s="390" t="s">
        <v>243</v>
      </c>
      <c r="B16" s="391"/>
      <c r="C16" s="391"/>
      <c r="D16" s="391"/>
      <c r="E16" s="391"/>
      <c r="F16" s="391"/>
      <c r="G16" s="391"/>
      <c r="H16" s="392"/>
    </row>
    <row r="17" spans="1:17" ht="9.9499999999999993" customHeight="1" x14ac:dyDescent="0.2">
      <c r="A17" s="57" t="s">
        <v>244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</row>
    <row r="18" spans="1:17" ht="9.75" customHeight="1" x14ac:dyDescent="0.2">
      <c r="A18" s="404" t="s">
        <v>245</v>
      </c>
      <c r="B18" s="404"/>
      <c r="C18" s="404"/>
      <c r="D18" s="404"/>
      <c r="E18" s="404"/>
      <c r="F18" s="404"/>
      <c r="G18" s="404"/>
      <c r="H18" s="404"/>
      <c r="I18" s="404"/>
      <c r="J18" s="404"/>
      <c r="K18" s="404"/>
      <c r="L18" s="404"/>
      <c r="M18" s="404"/>
      <c r="N18" s="404"/>
      <c r="O18" s="404"/>
      <c r="P18" s="36"/>
      <c r="Q18" s="36"/>
    </row>
    <row r="19" spans="1:17" ht="10.5" customHeight="1" x14ac:dyDescent="0.2">
      <c r="A19" s="325" t="s">
        <v>187</v>
      </c>
      <c r="B19" s="326"/>
      <c r="C19" s="379" t="s">
        <v>188</v>
      </c>
      <c r="D19" s="380"/>
      <c r="E19" s="381"/>
      <c r="F19" s="268"/>
      <c r="G19" s="269"/>
      <c r="H19" s="325" t="s">
        <v>189</v>
      </c>
      <c r="I19" s="326"/>
      <c r="J19" s="2"/>
      <c r="K19" s="3" t="s">
        <v>241</v>
      </c>
      <c r="L19" s="325" t="s">
        <v>208</v>
      </c>
      <c r="M19" s="326"/>
      <c r="N19" s="2"/>
      <c r="O19" s="41" t="s">
        <v>246</v>
      </c>
    </row>
    <row r="20" spans="1:17" ht="10.5" customHeight="1" x14ac:dyDescent="0.2">
      <c r="A20" s="382" t="s">
        <v>191</v>
      </c>
      <c r="B20" s="383"/>
      <c r="C20" s="384">
        <v>1400</v>
      </c>
      <c r="D20" s="385"/>
      <c r="E20" s="386"/>
      <c r="F20" s="375" t="s">
        <v>192</v>
      </c>
      <c r="G20" s="376"/>
      <c r="H20" s="377">
        <v>6</v>
      </c>
      <c r="I20" s="378"/>
      <c r="J20" s="3" t="s">
        <v>247</v>
      </c>
      <c r="K20" s="39">
        <v>0.1</v>
      </c>
      <c r="L20" s="399">
        <v>3.5000000000000003E-2</v>
      </c>
      <c r="M20" s="400"/>
      <c r="N20" s="3" t="s">
        <v>193</v>
      </c>
      <c r="O20" s="46">
        <v>298.89999999999998</v>
      </c>
    </row>
    <row r="21" spans="1:17" ht="10.5" customHeight="1" x14ac:dyDescent="0.2">
      <c r="A21" s="382" t="s">
        <v>194</v>
      </c>
      <c r="B21" s="383"/>
      <c r="C21" s="387">
        <v>600</v>
      </c>
      <c r="D21" s="388"/>
      <c r="E21" s="389"/>
      <c r="F21" s="375" t="s">
        <v>192</v>
      </c>
      <c r="G21" s="376"/>
      <c r="H21" s="377">
        <v>6</v>
      </c>
      <c r="I21" s="378"/>
      <c r="J21" s="3" t="s">
        <v>247</v>
      </c>
      <c r="K21" s="39">
        <v>0.1</v>
      </c>
      <c r="L21" s="399">
        <v>3.5000000000000003E-2</v>
      </c>
      <c r="M21" s="400"/>
      <c r="N21" s="3" t="s">
        <v>193</v>
      </c>
      <c r="O21" s="46">
        <v>128.1</v>
      </c>
    </row>
    <row r="22" spans="1:17" ht="10.5" customHeight="1" x14ac:dyDescent="0.2">
      <c r="A22" s="3" t="s">
        <v>246</v>
      </c>
      <c r="B22" s="268"/>
      <c r="C22" s="269"/>
      <c r="D22" s="50" t="s">
        <v>201</v>
      </c>
      <c r="E22" s="268"/>
      <c r="F22" s="269"/>
      <c r="G22" s="395" t="s">
        <v>203</v>
      </c>
      <c r="H22" s="396"/>
    </row>
    <row r="23" spans="1:17" ht="10.5" customHeight="1" x14ac:dyDescent="0.2">
      <c r="A23" s="39">
        <v>427</v>
      </c>
      <c r="B23" s="325" t="s">
        <v>192</v>
      </c>
      <c r="C23" s="326"/>
      <c r="D23" s="51">
        <v>10</v>
      </c>
      <c r="E23" s="325" t="s">
        <v>193</v>
      </c>
      <c r="F23" s="326"/>
      <c r="G23" s="397">
        <v>4270</v>
      </c>
      <c r="H23" s="398"/>
    </row>
    <row r="24" spans="1:17" ht="10.5" customHeight="1" x14ac:dyDescent="0.2">
      <c r="A24" s="401" t="s">
        <v>248</v>
      </c>
      <c r="B24" s="402"/>
      <c r="C24" s="402"/>
      <c r="D24" s="402"/>
      <c r="E24" s="402"/>
      <c r="F24" s="402"/>
      <c r="G24" s="402"/>
      <c r="H24" s="402"/>
      <c r="I24" s="402"/>
      <c r="J24" s="403"/>
    </row>
    <row r="25" spans="1:17" ht="9.75" customHeight="1" x14ac:dyDescent="0.2">
      <c r="A25" s="393" t="s">
        <v>249</v>
      </c>
      <c r="B25" s="393"/>
      <c r="C25" s="393"/>
      <c r="D25" s="393"/>
      <c r="E25" s="393"/>
      <c r="F25" s="393"/>
      <c r="G25" s="393"/>
      <c r="H25" s="393"/>
      <c r="I25" s="393"/>
      <c r="J25" s="393"/>
      <c r="K25" s="393"/>
      <c r="L25" s="393"/>
      <c r="M25" s="393"/>
      <c r="N25" s="393"/>
      <c r="O25" s="393"/>
      <c r="P25" s="57"/>
      <c r="Q25" s="57"/>
    </row>
    <row r="26" spans="1:17" ht="11.1" customHeight="1" x14ac:dyDescent="0.2"/>
    <row r="27" spans="1:17" ht="11.1" customHeight="1" x14ac:dyDescent="0.2"/>
  </sheetData>
  <mergeCells count="73">
    <mergeCell ref="A24:J24"/>
    <mergeCell ref="A1:O1"/>
    <mergeCell ref="A6:N6"/>
    <mergeCell ref="A12:O12"/>
    <mergeCell ref="A18:O18"/>
    <mergeCell ref="H20:I20"/>
    <mergeCell ref="L20:M20"/>
    <mergeCell ref="A16:H16"/>
    <mergeCell ref="A19:B19"/>
    <mergeCell ref="C19:E19"/>
    <mergeCell ref="F19:G19"/>
    <mergeCell ref="H19:I19"/>
    <mergeCell ref="L19:M19"/>
    <mergeCell ref="A15:B15"/>
    <mergeCell ref="C15:E15"/>
    <mergeCell ref="F15:G15"/>
    <mergeCell ref="A25:O25"/>
    <mergeCell ref="A7:O7"/>
    <mergeCell ref="B22:C22"/>
    <mergeCell ref="E22:F22"/>
    <mergeCell ref="G22:H22"/>
    <mergeCell ref="B23:C23"/>
    <mergeCell ref="E23:F23"/>
    <mergeCell ref="G23:H23"/>
    <mergeCell ref="A21:B21"/>
    <mergeCell ref="C21:E21"/>
    <mergeCell ref="F21:G21"/>
    <mergeCell ref="H21:I21"/>
    <mergeCell ref="L21:M21"/>
    <mergeCell ref="A20:B20"/>
    <mergeCell ref="C20:E20"/>
    <mergeCell ref="F20:G20"/>
    <mergeCell ref="H15:I15"/>
    <mergeCell ref="L15:M15"/>
    <mergeCell ref="A14:B14"/>
    <mergeCell ref="C14:E14"/>
    <mergeCell ref="F14:G14"/>
    <mergeCell ref="H14:I14"/>
    <mergeCell ref="L14:M14"/>
    <mergeCell ref="L13:M13"/>
    <mergeCell ref="A9:B9"/>
    <mergeCell ref="C9:E9"/>
    <mergeCell ref="F9:G9"/>
    <mergeCell ref="H9:I9"/>
    <mergeCell ref="A10:B10"/>
    <mergeCell ref="C10:E10"/>
    <mergeCell ref="F10:G10"/>
    <mergeCell ref="H10:I10"/>
    <mergeCell ref="A11:H11"/>
    <mergeCell ref="A13:B13"/>
    <mergeCell ref="C13:E13"/>
    <mergeCell ref="F13:G13"/>
    <mergeCell ref="H13:I13"/>
    <mergeCell ref="A5:G5"/>
    <mergeCell ref="A8:B8"/>
    <mergeCell ref="C8:E8"/>
    <mergeCell ref="F8:G8"/>
    <mergeCell ref="H8:I8"/>
    <mergeCell ref="A4:B4"/>
    <mergeCell ref="C4:E4"/>
    <mergeCell ref="F4:G4"/>
    <mergeCell ref="H4:I4"/>
    <mergeCell ref="M4:N4"/>
    <mergeCell ref="A3:B3"/>
    <mergeCell ref="C3:E3"/>
    <mergeCell ref="F3:G3"/>
    <mergeCell ref="H3:I3"/>
    <mergeCell ref="M3:N3"/>
    <mergeCell ref="A2:B2"/>
    <mergeCell ref="C2:E2"/>
    <mergeCell ref="F2:G2"/>
    <mergeCell ref="H2:I2"/>
    <mergeCell ref="M2:N2"/>
  </mergeCells>
  <pageMargins left="0.51181102362204722" right="0.51181102362204722" top="2.1259842519685042" bottom="0.74803149606299213" header="0.31496062992125984" footer="0.31496062992125984"/>
  <pageSetup paperSize="9" scale="90" orientation="landscape" horizontalDpi="0" verticalDpi="0" r:id="rId1"/>
  <headerFooter>
    <oddHeader>&amp;C&amp;G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zoomScale="200" zoomScaleNormal="200" workbookViewId="0">
      <selection activeCell="D19" sqref="D19"/>
    </sheetView>
  </sheetViews>
  <sheetFormatPr defaultRowHeight="12.75" x14ac:dyDescent="0.2"/>
  <cols>
    <col min="1" max="1" width="8.83203125" customWidth="1"/>
    <col min="2" max="2" width="27.1640625" customWidth="1"/>
    <col min="3" max="3" width="24" customWidth="1"/>
    <col min="4" max="4" width="16.1640625" customWidth="1"/>
    <col min="5" max="5" width="19.1640625" customWidth="1"/>
    <col min="6" max="6" width="12" customWidth="1"/>
    <col min="7" max="7" width="13.1640625" customWidth="1"/>
    <col min="8" max="8" width="14.1640625" customWidth="1"/>
    <col min="9" max="9" width="18.83203125" customWidth="1"/>
  </cols>
  <sheetData>
    <row r="1" spans="1:9" ht="19.5" customHeight="1" x14ac:dyDescent="0.2">
      <c r="A1" s="36" t="s">
        <v>250</v>
      </c>
      <c r="B1" s="348" t="s">
        <v>251</v>
      </c>
      <c r="C1" s="348"/>
      <c r="D1" s="348"/>
      <c r="E1" s="348"/>
      <c r="F1" s="348"/>
      <c r="G1" s="348"/>
      <c r="H1" s="348"/>
      <c r="I1" s="348"/>
    </row>
    <row r="2" spans="1:9" ht="10.5" customHeight="1" x14ac:dyDescent="0.2">
      <c r="A2" s="325" t="s">
        <v>187</v>
      </c>
      <c r="B2" s="326"/>
      <c r="C2" s="53" t="s">
        <v>188</v>
      </c>
      <c r="D2" s="2"/>
      <c r="E2" s="3" t="s">
        <v>189</v>
      </c>
      <c r="F2" s="3" t="s">
        <v>241</v>
      </c>
      <c r="G2" s="3" t="s">
        <v>208</v>
      </c>
      <c r="H2" s="2"/>
      <c r="I2" s="3" t="s">
        <v>246</v>
      </c>
    </row>
    <row r="3" spans="1:9" ht="10.5" customHeight="1" x14ac:dyDescent="0.2">
      <c r="A3" s="382" t="s">
        <v>191</v>
      </c>
      <c r="B3" s="383"/>
      <c r="C3" s="54">
        <v>1400</v>
      </c>
      <c r="D3" s="50" t="s">
        <v>192</v>
      </c>
      <c r="E3" s="39">
        <v>6</v>
      </c>
      <c r="F3" s="39">
        <v>0.1</v>
      </c>
      <c r="G3" s="58">
        <v>3.5000000000000003E-2</v>
      </c>
      <c r="H3" s="40" t="s">
        <v>193</v>
      </c>
      <c r="I3" s="39">
        <v>298.89999999999998</v>
      </c>
    </row>
    <row r="4" spans="1:9" ht="10.5" customHeight="1" x14ac:dyDescent="0.2">
      <c r="A4" s="382" t="s">
        <v>194</v>
      </c>
      <c r="B4" s="383"/>
      <c r="C4" s="56">
        <v>600</v>
      </c>
      <c r="D4" s="50" t="s">
        <v>192</v>
      </c>
      <c r="E4" s="39">
        <v>6</v>
      </c>
      <c r="F4" s="39">
        <v>0.1</v>
      </c>
      <c r="G4" s="58">
        <v>3.5000000000000003E-2</v>
      </c>
      <c r="H4" s="40" t="s">
        <v>193</v>
      </c>
      <c r="I4" s="39">
        <v>128.1</v>
      </c>
    </row>
    <row r="5" spans="1:9" ht="10.5" customHeight="1" x14ac:dyDescent="0.2">
      <c r="A5" s="407" t="s">
        <v>252</v>
      </c>
      <c r="B5" s="408"/>
      <c r="C5" s="408"/>
      <c r="D5" s="409"/>
    </row>
    <row r="6" spans="1:9" ht="9.75" customHeight="1" x14ac:dyDescent="0.2">
      <c r="A6" s="406" t="s">
        <v>253</v>
      </c>
      <c r="B6" s="406"/>
      <c r="C6" s="406"/>
      <c r="D6" s="406"/>
      <c r="E6" s="406"/>
      <c r="F6" s="406"/>
      <c r="G6" s="406"/>
      <c r="H6" s="406"/>
      <c r="I6" s="406"/>
    </row>
    <row r="7" spans="1:9" ht="10.5" customHeight="1" x14ac:dyDescent="0.2">
      <c r="A7" s="313" t="s">
        <v>254</v>
      </c>
      <c r="B7" s="405"/>
      <c r="C7" s="405"/>
      <c r="D7" s="405"/>
      <c r="E7" s="405"/>
      <c r="F7" s="405"/>
      <c r="G7" s="405"/>
      <c r="H7" s="405"/>
      <c r="I7" s="405"/>
    </row>
    <row r="8" spans="1:9" ht="53.25" customHeight="1" x14ac:dyDescent="0.2">
      <c r="A8" s="316" t="s">
        <v>360</v>
      </c>
      <c r="B8" s="317"/>
      <c r="C8" s="317"/>
      <c r="D8" s="317"/>
      <c r="E8" s="317"/>
      <c r="F8" s="317"/>
      <c r="G8" s="317"/>
      <c r="H8" s="317"/>
      <c r="I8" s="317"/>
    </row>
    <row r="9" spans="1:9" ht="10.5" customHeight="1" x14ac:dyDescent="0.2">
      <c r="A9" s="325" t="s">
        <v>187</v>
      </c>
      <c r="B9" s="326"/>
      <c r="C9" s="53" t="s">
        <v>188</v>
      </c>
      <c r="D9" s="2"/>
      <c r="E9" s="3" t="s">
        <v>9</v>
      </c>
    </row>
    <row r="10" spans="1:9" ht="10.5" customHeight="1" x14ac:dyDescent="0.2">
      <c r="A10" s="382" t="s">
        <v>191</v>
      </c>
      <c r="B10" s="383"/>
      <c r="C10" s="54">
        <v>1400</v>
      </c>
      <c r="D10" s="50" t="s">
        <v>193</v>
      </c>
      <c r="E10" s="59">
        <v>1400</v>
      </c>
    </row>
    <row r="11" spans="1:9" ht="10.5" customHeight="1" x14ac:dyDescent="0.2">
      <c r="A11" s="382" t="s">
        <v>194</v>
      </c>
      <c r="B11" s="383"/>
      <c r="C11" s="56">
        <v>600</v>
      </c>
      <c r="D11" s="50" t="s">
        <v>193</v>
      </c>
      <c r="E11" s="60">
        <v>600</v>
      </c>
    </row>
    <row r="12" spans="1:9" ht="10.5" customHeight="1" x14ac:dyDescent="0.2">
      <c r="A12" s="268"/>
      <c r="B12" s="410"/>
      <c r="C12" s="410"/>
      <c r="D12" s="269"/>
      <c r="E12" s="411"/>
    </row>
    <row r="13" spans="1:9" ht="10.5" customHeight="1" x14ac:dyDescent="0.2">
      <c r="A13" s="413" t="s">
        <v>255</v>
      </c>
      <c r="B13" s="414"/>
      <c r="C13" s="414"/>
      <c r="D13" s="415"/>
      <c r="E13" s="412"/>
    </row>
  </sheetData>
  <mergeCells count="14">
    <mergeCell ref="A11:B11"/>
    <mergeCell ref="A12:D12"/>
    <mergeCell ref="E12:E13"/>
    <mergeCell ref="A13:D13"/>
    <mergeCell ref="A8:I8"/>
    <mergeCell ref="B1:I1"/>
    <mergeCell ref="A7:I7"/>
    <mergeCell ref="A9:B9"/>
    <mergeCell ref="A10:B10"/>
    <mergeCell ref="A6:I6"/>
    <mergeCell ref="A2:B2"/>
    <mergeCell ref="A3:B3"/>
    <mergeCell ref="A4:B4"/>
    <mergeCell ref="A5:D5"/>
  </mergeCells>
  <pageMargins left="0.70866141732283472" right="0.70866141732283472" top="2.1259842519685042" bottom="0.74803149606299213" header="0.31496062992125984" footer="0.31496062992125984"/>
  <pageSetup paperSize="9" scale="95" orientation="landscape" horizontalDpi="0" verticalDpi="0" r:id="rId1"/>
  <headerFooter>
    <oddHeader>&amp;C&amp;G</odd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zoomScale="200" zoomScaleNormal="200" workbookViewId="0">
      <selection activeCell="D15" sqref="D15"/>
    </sheetView>
  </sheetViews>
  <sheetFormatPr defaultRowHeight="12.75" x14ac:dyDescent="0.2"/>
  <cols>
    <col min="1" max="1" width="10.6640625" customWidth="1"/>
    <col min="2" max="2" width="75.1640625" customWidth="1"/>
    <col min="3" max="3" width="10.6640625" customWidth="1"/>
    <col min="4" max="4" width="31.33203125" customWidth="1"/>
  </cols>
  <sheetData>
    <row r="1" spans="1:4" ht="25.5" customHeight="1" x14ac:dyDescent="0.2">
      <c r="A1" s="429" t="s">
        <v>361</v>
      </c>
      <c r="B1" s="430"/>
      <c r="C1" s="430"/>
      <c r="D1" s="61"/>
    </row>
    <row r="2" spans="1:4" ht="13.5" customHeight="1" x14ac:dyDescent="0.2">
      <c r="A2" s="423" t="s">
        <v>256</v>
      </c>
      <c r="B2" s="424"/>
      <c r="C2" s="425"/>
    </row>
    <row r="3" spans="1:4" ht="13.5" customHeight="1" x14ac:dyDescent="0.2">
      <c r="A3" s="18" t="s">
        <v>257</v>
      </c>
      <c r="B3" s="235" t="s">
        <v>258</v>
      </c>
      <c r="C3" s="236"/>
    </row>
    <row r="4" spans="1:4" ht="14.25" customHeight="1" x14ac:dyDescent="0.2">
      <c r="A4" s="62" t="s">
        <v>259</v>
      </c>
      <c r="B4" s="63" t="s">
        <v>260</v>
      </c>
      <c r="C4" s="64">
        <v>3.7999999999999999E-2</v>
      </c>
    </row>
    <row r="5" spans="1:4" ht="14.25" customHeight="1" x14ac:dyDescent="0.2">
      <c r="A5" s="65" t="s">
        <v>261</v>
      </c>
      <c r="B5" s="66" t="s">
        <v>262</v>
      </c>
      <c r="C5" s="67">
        <v>3.2000000000000002E-3</v>
      </c>
    </row>
    <row r="6" spans="1:4" ht="14.25" customHeight="1" x14ac:dyDescent="0.2">
      <c r="A6" s="65" t="s">
        <v>263</v>
      </c>
      <c r="B6" s="66" t="s">
        <v>264</v>
      </c>
      <c r="C6" s="67">
        <v>5.0000000000000001E-3</v>
      </c>
    </row>
    <row r="7" spans="1:4" ht="14.25" customHeight="1" x14ac:dyDescent="0.2">
      <c r="A7" s="65" t="s">
        <v>265</v>
      </c>
      <c r="B7" s="66" t="s">
        <v>266</v>
      </c>
      <c r="C7" s="67">
        <v>1.0200000000000001E-2</v>
      </c>
    </row>
    <row r="8" spans="1:4" ht="14.25" customHeight="1" x14ac:dyDescent="0.2">
      <c r="A8" s="65" t="s">
        <v>267</v>
      </c>
      <c r="B8" s="66" t="s">
        <v>268</v>
      </c>
      <c r="C8" s="68">
        <v>6.6400000000000001E-2</v>
      </c>
    </row>
    <row r="9" spans="1:4" ht="14.25" customHeight="1" x14ac:dyDescent="0.2">
      <c r="A9" s="69" t="s">
        <v>269</v>
      </c>
      <c r="B9" s="70" t="s">
        <v>270</v>
      </c>
      <c r="C9" s="71">
        <v>0.1065</v>
      </c>
    </row>
    <row r="10" spans="1:4" ht="13.5" customHeight="1" x14ac:dyDescent="0.2">
      <c r="A10" s="72" t="s">
        <v>257</v>
      </c>
      <c r="B10" s="426" t="s">
        <v>271</v>
      </c>
      <c r="C10" s="236"/>
    </row>
    <row r="11" spans="1:4" ht="14.25" customHeight="1" x14ac:dyDescent="0.2">
      <c r="A11" s="62" t="s">
        <v>272</v>
      </c>
      <c r="B11" s="73" t="s">
        <v>273</v>
      </c>
      <c r="C11" s="74">
        <v>2.5000000000000001E-2</v>
      </c>
    </row>
    <row r="12" spans="1:4" ht="14.25" customHeight="1" x14ac:dyDescent="0.2">
      <c r="A12" s="65" t="s">
        <v>274</v>
      </c>
      <c r="B12" s="66" t="s">
        <v>275</v>
      </c>
      <c r="C12" s="75">
        <v>6.4999999999999997E-3</v>
      </c>
    </row>
    <row r="13" spans="1:4" ht="14.25" customHeight="1" x14ac:dyDescent="0.2">
      <c r="A13" s="65" t="s">
        <v>276</v>
      </c>
      <c r="B13" s="66" t="s">
        <v>277</v>
      </c>
      <c r="C13" s="75">
        <v>0.03</v>
      </c>
    </row>
    <row r="14" spans="1:4" ht="14.25" customHeight="1" x14ac:dyDescent="0.2">
      <c r="A14" s="69" t="s">
        <v>278</v>
      </c>
      <c r="B14" s="70" t="s">
        <v>279</v>
      </c>
      <c r="C14" s="76">
        <v>4.4999999999999998E-2</v>
      </c>
    </row>
    <row r="15" spans="1:4" ht="14.25" customHeight="1" x14ac:dyDescent="0.2">
      <c r="A15" s="427" t="s">
        <v>280</v>
      </c>
      <c r="B15" s="428"/>
      <c r="C15" s="77">
        <v>0.1065</v>
      </c>
    </row>
    <row r="16" spans="1:4" ht="13.5" customHeight="1" x14ac:dyDescent="0.2">
      <c r="A16" s="418" t="s">
        <v>281</v>
      </c>
      <c r="B16" s="419"/>
      <c r="C16" s="420"/>
    </row>
    <row r="17" spans="1:4" ht="45.6" customHeight="1" x14ac:dyDescent="0.2">
      <c r="A17" s="421"/>
      <c r="B17" s="422"/>
      <c r="C17" s="78">
        <v>0.26140000000000002</v>
      </c>
    </row>
    <row r="18" spans="1:4" ht="32.25" customHeight="1" x14ac:dyDescent="0.2">
      <c r="A18" s="431" t="s">
        <v>282</v>
      </c>
      <c r="B18" s="431"/>
      <c r="C18" s="431"/>
      <c r="D18" s="31"/>
    </row>
    <row r="19" spans="1:4" ht="9" customHeight="1" x14ac:dyDescent="0.2">
      <c r="A19" s="416" t="s">
        <v>283</v>
      </c>
      <c r="B19" s="416"/>
      <c r="C19" s="416"/>
      <c r="D19" s="79"/>
    </row>
    <row r="20" spans="1:4" ht="9" customHeight="1" x14ac:dyDescent="0.2">
      <c r="A20" s="416" t="s">
        <v>284</v>
      </c>
      <c r="B20" s="416"/>
      <c r="C20" s="416"/>
      <c r="D20" s="79"/>
    </row>
    <row r="21" spans="1:4" ht="18.600000000000001" customHeight="1" x14ac:dyDescent="0.2">
      <c r="A21" s="416" t="s">
        <v>285</v>
      </c>
      <c r="B21" s="416"/>
      <c r="C21" s="416"/>
      <c r="D21" s="79"/>
    </row>
    <row r="22" spans="1:4" ht="28.5" customHeight="1" x14ac:dyDescent="0.2">
      <c r="A22" s="416" t="s">
        <v>286</v>
      </c>
      <c r="B22" s="416"/>
      <c r="C22" s="416"/>
      <c r="D22" s="79"/>
    </row>
    <row r="23" spans="1:4" ht="28.5" customHeight="1" x14ac:dyDescent="0.2">
      <c r="A23" s="417" t="s">
        <v>287</v>
      </c>
      <c r="B23" s="417"/>
      <c r="C23" s="417"/>
      <c r="D23" s="31"/>
    </row>
    <row r="24" spans="1:4" ht="70.7" customHeight="1" x14ac:dyDescent="0.2">
      <c r="A24" s="80"/>
      <c r="B24" s="80"/>
      <c r="C24" s="80"/>
      <c r="D24" s="80"/>
    </row>
    <row r="25" spans="1:4" ht="116.1" customHeight="1" x14ac:dyDescent="0.2"/>
    <row r="26" spans="1:4" ht="348" customHeight="1" x14ac:dyDescent="0.2"/>
  </sheetData>
  <mergeCells count="13">
    <mergeCell ref="A1:C1"/>
    <mergeCell ref="A18:C18"/>
    <mergeCell ref="A19:C19"/>
    <mergeCell ref="A20:C20"/>
    <mergeCell ref="A21:C21"/>
    <mergeCell ref="A22:C22"/>
    <mergeCell ref="A23:C23"/>
    <mergeCell ref="A16:C16"/>
    <mergeCell ref="A17:B17"/>
    <mergeCell ref="A2:C2"/>
    <mergeCell ref="B3:C3"/>
    <mergeCell ref="B10:C10"/>
    <mergeCell ref="A15:B15"/>
  </mergeCells>
  <pageMargins left="0.70866141732283472" right="0.70866141732283472" top="1.7322834645669292" bottom="0.74803149606299213" header="0.31496062992125984" footer="0.31496062992125984"/>
  <pageSetup paperSize="9" orientation="portrait" horizontalDpi="0" verticalDpi="0" r:id="rId1"/>
  <headerFooter>
    <oddHeader>&amp;C&amp;G</oddHead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zoomScaleNormal="100" workbookViewId="0">
      <selection activeCell="G30" sqref="G30"/>
    </sheetView>
  </sheetViews>
  <sheetFormatPr defaultRowHeight="12.75" x14ac:dyDescent="0.2"/>
  <cols>
    <col min="1" max="1" width="8.6640625" customWidth="1"/>
    <col min="2" max="2" width="43.1640625" customWidth="1"/>
    <col min="3" max="3" width="7.33203125" customWidth="1"/>
    <col min="4" max="4" width="14.5" customWidth="1"/>
    <col min="5" max="5" width="15.33203125" customWidth="1"/>
    <col min="6" max="6" width="17.1640625" customWidth="1"/>
    <col min="7" max="7" width="21.33203125" customWidth="1"/>
  </cols>
  <sheetData>
    <row r="1" spans="1:7" ht="21" customHeight="1" x14ac:dyDescent="0.2">
      <c r="A1" s="432" t="s">
        <v>361</v>
      </c>
      <c r="B1" s="433"/>
      <c r="C1" s="433"/>
      <c r="D1" s="433"/>
      <c r="E1" s="433"/>
      <c r="F1" s="433"/>
      <c r="G1" s="81"/>
    </row>
    <row r="2" spans="1:7" ht="15" customHeight="1" x14ac:dyDescent="0.2">
      <c r="A2" s="440" t="s">
        <v>288</v>
      </c>
      <c r="B2" s="440"/>
      <c r="C2" s="440"/>
      <c r="D2" s="440"/>
      <c r="E2" s="440"/>
      <c r="F2" s="440"/>
      <c r="G2" s="82"/>
    </row>
    <row r="3" spans="1:7" ht="2.1" customHeight="1" x14ac:dyDescent="0.2"/>
    <row r="4" spans="1:7" ht="15.95" customHeight="1" x14ac:dyDescent="0.2">
      <c r="A4" s="434" t="s">
        <v>289</v>
      </c>
      <c r="B4" s="436" t="s">
        <v>290</v>
      </c>
      <c r="C4" s="436" t="s">
        <v>291</v>
      </c>
      <c r="D4" s="84" t="s">
        <v>292</v>
      </c>
      <c r="E4" s="84" t="s">
        <v>293</v>
      </c>
      <c r="F4" s="438" t="s">
        <v>294</v>
      </c>
    </row>
    <row r="5" spans="1:7" ht="15.95" customHeight="1" x14ac:dyDescent="0.2">
      <c r="A5" s="435"/>
      <c r="B5" s="437"/>
      <c r="C5" s="437"/>
      <c r="D5" s="85" t="s">
        <v>295</v>
      </c>
      <c r="E5" s="85" t="s">
        <v>295</v>
      </c>
      <c r="F5" s="439"/>
    </row>
    <row r="6" spans="1:7" ht="26.85" customHeight="1" x14ac:dyDescent="0.2">
      <c r="A6" s="441">
        <v>1</v>
      </c>
      <c r="B6" s="444" t="s">
        <v>296</v>
      </c>
      <c r="C6" s="447">
        <v>1.6500000000000001E-2</v>
      </c>
      <c r="D6" s="86">
        <v>0.5</v>
      </c>
      <c r="E6" s="86">
        <v>0.5</v>
      </c>
      <c r="F6" s="450">
        <f>PLANILHA!$L$6</f>
        <v>46765.24</v>
      </c>
    </row>
    <row r="7" spans="1:7" ht="9.1999999999999993" customHeight="1" x14ac:dyDescent="0.2">
      <c r="A7" s="442"/>
      <c r="B7" s="445"/>
      <c r="C7" s="448"/>
      <c r="D7" s="87"/>
      <c r="E7" s="87"/>
      <c r="F7" s="451"/>
    </row>
    <row r="8" spans="1:7" ht="26.85" customHeight="1" x14ac:dyDescent="0.2">
      <c r="A8" s="443"/>
      <c r="B8" s="446"/>
      <c r="C8" s="449"/>
      <c r="D8" s="169">
        <f>F6*D6</f>
        <v>23382.62</v>
      </c>
      <c r="E8" s="169">
        <f>F6*E6</f>
        <v>23382.62</v>
      </c>
      <c r="F8" s="452"/>
    </row>
    <row r="9" spans="1:7" ht="26.85" customHeight="1" x14ac:dyDescent="0.2">
      <c r="A9" s="441">
        <v>2</v>
      </c>
      <c r="B9" s="444" t="s">
        <v>297</v>
      </c>
      <c r="C9" s="447">
        <v>6.7999999999999996E-3</v>
      </c>
      <c r="D9" s="88">
        <v>1</v>
      </c>
      <c r="E9" s="32"/>
      <c r="F9" s="450">
        <f>PLANILHA!$L$11</f>
        <v>21144.559999999998</v>
      </c>
    </row>
    <row r="10" spans="1:7" ht="9.1999999999999993" customHeight="1" x14ac:dyDescent="0.2">
      <c r="A10" s="442"/>
      <c r="B10" s="445"/>
      <c r="C10" s="448"/>
      <c r="D10" s="87"/>
      <c r="E10" s="2"/>
      <c r="F10" s="451"/>
    </row>
    <row r="11" spans="1:7" ht="26.85" customHeight="1" x14ac:dyDescent="0.2">
      <c r="A11" s="443"/>
      <c r="B11" s="446"/>
      <c r="C11" s="449"/>
      <c r="D11" s="169">
        <f>F9</f>
        <v>21144.559999999998</v>
      </c>
      <c r="E11" s="32"/>
      <c r="F11" s="452"/>
    </row>
    <row r="12" spans="1:7" ht="26.85" customHeight="1" x14ac:dyDescent="0.2">
      <c r="A12" s="441">
        <v>3</v>
      </c>
      <c r="B12" s="444" t="s">
        <v>298</v>
      </c>
      <c r="C12" s="447">
        <v>5.1000000000000004E-3</v>
      </c>
      <c r="D12" s="88">
        <v>0.5</v>
      </c>
      <c r="E12" s="88">
        <v>0.5</v>
      </c>
      <c r="F12" s="450">
        <f>PLANILHA!$L$14</f>
        <v>14505.93</v>
      </c>
    </row>
    <row r="13" spans="1:7" ht="9.1999999999999993" customHeight="1" x14ac:dyDescent="0.2">
      <c r="A13" s="442"/>
      <c r="B13" s="445"/>
      <c r="C13" s="448"/>
      <c r="D13" s="87"/>
      <c r="E13" s="87"/>
      <c r="F13" s="451"/>
    </row>
    <row r="14" spans="1:7" ht="26.85" customHeight="1" x14ac:dyDescent="0.2">
      <c r="A14" s="443"/>
      <c r="B14" s="446"/>
      <c r="C14" s="449"/>
      <c r="D14" s="169">
        <f>F12*D12</f>
        <v>7252.9650000000001</v>
      </c>
      <c r="E14" s="169">
        <f>F12*E12</f>
        <v>7252.9650000000001</v>
      </c>
      <c r="F14" s="452"/>
    </row>
    <row r="15" spans="1:7" ht="26.85" customHeight="1" x14ac:dyDescent="0.2">
      <c r="A15" s="441">
        <v>4</v>
      </c>
      <c r="B15" s="444" t="s">
        <v>299</v>
      </c>
      <c r="C15" s="447">
        <v>0.17699999999999999</v>
      </c>
      <c r="D15" s="86">
        <v>0.9</v>
      </c>
      <c r="E15" s="86">
        <v>0.1</v>
      </c>
      <c r="F15" s="453">
        <f>PLANILHA!$L$22</f>
        <v>501470</v>
      </c>
    </row>
    <row r="16" spans="1:7" ht="9.1999999999999993" customHeight="1" x14ac:dyDescent="0.2">
      <c r="A16" s="442"/>
      <c r="B16" s="445"/>
      <c r="C16" s="448"/>
      <c r="D16" s="87"/>
      <c r="E16" s="87"/>
      <c r="F16" s="454"/>
    </row>
    <row r="17" spans="1:6" ht="26.85" customHeight="1" x14ac:dyDescent="0.2">
      <c r="A17" s="443"/>
      <c r="B17" s="446"/>
      <c r="C17" s="449"/>
      <c r="D17" s="169">
        <f>F15*D15</f>
        <v>451323</v>
      </c>
      <c r="E17" s="169">
        <f>F15*E15</f>
        <v>50147</v>
      </c>
      <c r="F17" s="455"/>
    </row>
    <row r="18" spans="1:6" ht="26.85" customHeight="1" x14ac:dyDescent="0.2">
      <c r="A18" s="441">
        <v>5</v>
      </c>
      <c r="B18" s="444" t="s">
        <v>300</v>
      </c>
      <c r="C18" s="447">
        <v>0.22650000000000001</v>
      </c>
      <c r="D18" s="86">
        <v>0.4</v>
      </c>
      <c r="E18" s="86">
        <v>0.6</v>
      </c>
      <c r="F18" s="453">
        <f>PLANILHA!$L$27</f>
        <v>641647.04</v>
      </c>
    </row>
    <row r="19" spans="1:6" ht="9.1999999999999993" customHeight="1" x14ac:dyDescent="0.2">
      <c r="A19" s="442"/>
      <c r="B19" s="445"/>
      <c r="C19" s="448"/>
      <c r="D19" s="87"/>
      <c r="E19" s="87"/>
      <c r="F19" s="454"/>
    </row>
    <row r="20" spans="1:6" ht="26.85" customHeight="1" x14ac:dyDescent="0.2">
      <c r="A20" s="443"/>
      <c r="B20" s="446"/>
      <c r="C20" s="449"/>
      <c r="D20" s="169">
        <f>F18*D18</f>
        <v>256658.81600000002</v>
      </c>
      <c r="E20" s="169">
        <f>F18*E18</f>
        <v>384988.22399999999</v>
      </c>
      <c r="F20" s="455"/>
    </row>
    <row r="21" spans="1:6" ht="26.45" customHeight="1" x14ac:dyDescent="0.2">
      <c r="A21" s="441">
        <v>6</v>
      </c>
      <c r="B21" s="444" t="s">
        <v>301</v>
      </c>
      <c r="C21" s="447">
        <v>0.2777</v>
      </c>
      <c r="D21" s="86">
        <v>0.4</v>
      </c>
      <c r="E21" s="86">
        <v>0.6</v>
      </c>
      <c r="F21" s="453">
        <f>PLANILHA!$L$36</f>
        <v>742241.80999999994</v>
      </c>
    </row>
    <row r="22" spans="1:6" ht="9.1999999999999993" customHeight="1" x14ac:dyDescent="0.2">
      <c r="A22" s="442"/>
      <c r="B22" s="445"/>
      <c r="C22" s="448"/>
      <c r="D22" s="87"/>
      <c r="E22" s="87"/>
      <c r="F22" s="454"/>
    </row>
    <row r="23" spans="1:6" ht="26.85" customHeight="1" x14ac:dyDescent="0.2">
      <c r="A23" s="443"/>
      <c r="B23" s="446"/>
      <c r="C23" s="449"/>
      <c r="D23" s="169">
        <f>F21*D21</f>
        <v>296896.72399999999</v>
      </c>
      <c r="E23" s="169">
        <f>F21*E21</f>
        <v>445345.08599999995</v>
      </c>
      <c r="F23" s="455"/>
    </row>
    <row r="24" spans="1:6" ht="26.85" customHeight="1" x14ac:dyDescent="0.2">
      <c r="A24" s="441">
        <v>7</v>
      </c>
      <c r="B24" s="444" t="s">
        <v>302</v>
      </c>
      <c r="C24" s="447">
        <v>0.28710000000000002</v>
      </c>
      <c r="D24" s="86">
        <v>0.5</v>
      </c>
      <c r="E24" s="86">
        <v>0.5</v>
      </c>
      <c r="F24" s="453">
        <f>PLANILHA!$L$42</f>
        <v>813188.59</v>
      </c>
    </row>
    <row r="25" spans="1:6" ht="15.2" customHeight="1" x14ac:dyDescent="0.2">
      <c r="A25" s="442"/>
      <c r="B25" s="445"/>
      <c r="C25" s="448"/>
      <c r="D25" s="89"/>
      <c r="E25" s="89"/>
      <c r="F25" s="454"/>
    </row>
    <row r="26" spans="1:6" ht="26.85" customHeight="1" x14ac:dyDescent="0.2">
      <c r="A26" s="443"/>
      <c r="B26" s="446"/>
      <c r="C26" s="449"/>
      <c r="D26" s="169">
        <f>F24*D24</f>
        <v>406594.29499999998</v>
      </c>
      <c r="E26" s="169">
        <f>F24*E24</f>
        <v>406594.29499999998</v>
      </c>
      <c r="F26" s="455"/>
    </row>
    <row r="27" spans="1:6" ht="26.85" customHeight="1" x14ac:dyDescent="0.2">
      <c r="A27" s="441">
        <v>8</v>
      </c>
      <c r="B27" s="444" t="s">
        <v>303</v>
      </c>
      <c r="C27" s="447">
        <v>3.3E-3</v>
      </c>
      <c r="D27" s="32"/>
      <c r="E27" s="86">
        <v>1</v>
      </c>
      <c r="F27" s="450">
        <f>PLANILHA!$L$46</f>
        <v>9340</v>
      </c>
    </row>
    <row r="28" spans="1:6" ht="10.7" customHeight="1" x14ac:dyDescent="0.2">
      <c r="A28" s="442"/>
      <c r="B28" s="445"/>
      <c r="C28" s="448"/>
      <c r="D28" s="2"/>
      <c r="E28" s="87"/>
      <c r="F28" s="451"/>
    </row>
    <row r="29" spans="1:6" ht="26.85" customHeight="1" x14ac:dyDescent="0.2">
      <c r="A29" s="443"/>
      <c r="B29" s="446"/>
      <c r="C29" s="449"/>
      <c r="D29" s="32"/>
      <c r="E29" s="169">
        <f>F27*E27</f>
        <v>9340</v>
      </c>
      <c r="F29" s="452"/>
    </row>
    <row r="30" spans="1:6" ht="26.85" customHeight="1" x14ac:dyDescent="0.2">
      <c r="A30" s="89"/>
      <c r="B30" s="83" t="s">
        <v>304</v>
      </c>
      <c r="C30" s="89"/>
      <c r="D30" s="171">
        <f>SUM(D8:D26)</f>
        <v>1463256.68</v>
      </c>
      <c r="E30" s="171">
        <f>SUM(E8:E29)</f>
        <v>1327053.4899999998</v>
      </c>
      <c r="F30" s="170">
        <f>SUM(F6:F29)</f>
        <v>2790303.17</v>
      </c>
    </row>
    <row r="31" spans="1:6" ht="26.85" customHeight="1" x14ac:dyDescent="0.2">
      <c r="A31" s="89"/>
      <c r="B31" s="90" t="s">
        <v>305</v>
      </c>
      <c r="C31" s="32"/>
      <c r="D31" s="86">
        <v>0.52210000000000001</v>
      </c>
      <c r="E31" s="86">
        <v>0.47789999999999999</v>
      </c>
      <c r="F31" s="125">
        <v>1</v>
      </c>
    </row>
    <row r="32" spans="1:6" ht="33.75" customHeight="1" x14ac:dyDescent="0.15">
      <c r="A32" s="91"/>
      <c r="B32" s="84" t="s">
        <v>306</v>
      </c>
      <c r="C32" s="91"/>
      <c r="D32" s="172">
        <f>D30</f>
        <v>1463256.68</v>
      </c>
      <c r="E32" s="172">
        <f>D32+E30-7</f>
        <v>2790303.17</v>
      </c>
      <c r="F32" s="126"/>
    </row>
    <row r="33" spans="1:6" ht="26.85" customHeight="1" x14ac:dyDescent="0.2">
      <c r="A33" s="89"/>
      <c r="B33" s="90" t="s">
        <v>307</v>
      </c>
      <c r="C33" s="32"/>
      <c r="D33" s="86">
        <v>0.52210000000000001</v>
      </c>
      <c r="E33" s="86">
        <v>1</v>
      </c>
      <c r="F33" s="127"/>
    </row>
  </sheetData>
  <mergeCells count="38">
    <mergeCell ref="A24:A26"/>
    <mergeCell ref="B24:B26"/>
    <mergeCell ref="C24:C26"/>
    <mergeCell ref="F24:F26"/>
    <mergeCell ref="A27:A29"/>
    <mergeCell ref="B27:B29"/>
    <mergeCell ref="C27:C29"/>
    <mergeCell ref="F27:F29"/>
    <mergeCell ref="A18:A20"/>
    <mergeCell ref="B18:B20"/>
    <mergeCell ref="C18:C20"/>
    <mergeCell ref="F18:F20"/>
    <mergeCell ref="A21:A23"/>
    <mergeCell ref="B21:B23"/>
    <mergeCell ref="C21:C23"/>
    <mergeCell ref="F21:F23"/>
    <mergeCell ref="A12:A14"/>
    <mergeCell ref="B12:B14"/>
    <mergeCell ref="C12:C14"/>
    <mergeCell ref="F12:F14"/>
    <mergeCell ref="A15:A17"/>
    <mergeCell ref="B15:B17"/>
    <mergeCell ref="C15:C17"/>
    <mergeCell ref="F15:F17"/>
    <mergeCell ref="A6:A8"/>
    <mergeCell ref="B6:B8"/>
    <mergeCell ref="C6:C8"/>
    <mergeCell ref="F6:F8"/>
    <mergeCell ref="A9:A11"/>
    <mergeCell ref="B9:B11"/>
    <mergeCell ref="C9:C11"/>
    <mergeCell ref="F9:F11"/>
    <mergeCell ref="A1:F1"/>
    <mergeCell ref="A4:A5"/>
    <mergeCell ref="B4:B5"/>
    <mergeCell ref="C4:C5"/>
    <mergeCell ref="F4:F5"/>
    <mergeCell ref="A2:F2"/>
  </mergeCells>
  <pageMargins left="0.70866141732283472" right="0.70866141732283472" top="1.5354330708661419" bottom="0.74803149606299213" header="0.31496062992125984" footer="0.31496062992125984"/>
  <pageSetup paperSize="9" scale="90" orientation="portrait" horizontalDpi="0" verticalDpi="0" r:id="rId1"/>
  <headerFooter>
    <oddHeader>&amp;C&amp;G</oddHead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zoomScale="145" zoomScaleNormal="145" workbookViewId="0">
      <selection activeCell="I15" sqref="I15"/>
    </sheetView>
  </sheetViews>
  <sheetFormatPr defaultRowHeight="12.75" x14ac:dyDescent="0.2"/>
  <cols>
    <col min="1" max="1" width="8.1640625" customWidth="1"/>
    <col min="2" max="2" width="55.5" customWidth="1"/>
    <col min="3" max="3" width="4.1640625" customWidth="1"/>
    <col min="4" max="4" width="4" customWidth="1"/>
    <col min="5" max="5" width="8.5" customWidth="1"/>
    <col min="6" max="6" width="4.6640625" customWidth="1"/>
    <col min="7" max="7" width="7.33203125" customWidth="1"/>
    <col min="8" max="8" width="3.33203125" customWidth="1"/>
    <col min="9" max="9" width="8.1640625" customWidth="1"/>
    <col min="10" max="10" width="22.5" customWidth="1"/>
  </cols>
  <sheetData>
    <row r="1" spans="1:10" ht="17.25" customHeight="1" x14ac:dyDescent="0.2">
      <c r="A1" s="456" t="s">
        <v>308</v>
      </c>
      <c r="B1" s="456"/>
      <c r="C1" s="456"/>
      <c r="D1" s="456"/>
      <c r="E1" s="456"/>
      <c r="F1" s="456"/>
      <c r="G1" s="456"/>
      <c r="H1" s="456"/>
      <c r="I1" s="456"/>
      <c r="J1" s="92"/>
    </row>
    <row r="2" spans="1:10" ht="12.75" customHeight="1" x14ac:dyDescent="0.2">
      <c r="A2" s="457" t="s">
        <v>309</v>
      </c>
      <c r="B2" s="458"/>
      <c r="C2" s="458"/>
      <c r="D2" s="458"/>
      <c r="E2" s="458"/>
      <c r="F2" s="458"/>
      <c r="G2" s="458"/>
      <c r="H2" s="458"/>
      <c r="I2" s="459"/>
    </row>
    <row r="3" spans="1:10" ht="9.1999999999999993" customHeight="1" x14ac:dyDescent="0.2">
      <c r="A3" s="245"/>
      <c r="B3" s="246"/>
      <c r="C3" s="246"/>
      <c r="D3" s="246"/>
      <c r="E3" s="246"/>
      <c r="F3" s="246"/>
      <c r="G3" s="246"/>
      <c r="H3" s="246"/>
      <c r="I3" s="247"/>
    </row>
    <row r="4" spans="1:10" ht="9.1999999999999993" customHeight="1" x14ac:dyDescent="0.2">
      <c r="A4" s="460" t="s">
        <v>310</v>
      </c>
      <c r="B4" s="461"/>
      <c r="C4" s="461"/>
      <c r="D4" s="461"/>
      <c r="E4" s="461"/>
      <c r="F4" s="461"/>
      <c r="G4" s="461"/>
      <c r="H4" s="461"/>
      <c r="I4" s="462"/>
    </row>
    <row r="5" spans="1:10" ht="15.75" customHeight="1" x14ac:dyDescent="0.2">
      <c r="A5" s="93">
        <v>8</v>
      </c>
      <c r="B5" s="94" t="s">
        <v>311</v>
      </c>
      <c r="C5" s="95" t="s">
        <v>312</v>
      </c>
      <c r="D5" s="463" t="s">
        <v>313</v>
      </c>
      <c r="E5" s="464"/>
      <c r="F5" s="465" t="s">
        <v>314</v>
      </c>
      <c r="G5" s="466"/>
      <c r="H5" s="465" t="s">
        <v>315</v>
      </c>
      <c r="I5" s="466"/>
    </row>
    <row r="6" spans="1:10" ht="16.5" customHeight="1" x14ac:dyDescent="0.2">
      <c r="A6" s="96">
        <v>5839</v>
      </c>
      <c r="B6" s="12" t="s">
        <v>316</v>
      </c>
      <c r="C6" s="97" t="s">
        <v>317</v>
      </c>
      <c r="D6" s="474">
        <v>2E-3</v>
      </c>
      <c r="E6" s="475"/>
      <c r="F6" s="98" t="s">
        <v>318</v>
      </c>
      <c r="G6" s="99">
        <v>10.64</v>
      </c>
      <c r="H6" s="100" t="s">
        <v>318</v>
      </c>
      <c r="I6" s="99">
        <v>0.02</v>
      </c>
    </row>
    <row r="7" spans="1:10" ht="16.5" customHeight="1" x14ac:dyDescent="0.2">
      <c r="A7" s="96">
        <v>5841</v>
      </c>
      <c r="B7" s="12" t="s">
        <v>319</v>
      </c>
      <c r="C7" s="97" t="s">
        <v>320</v>
      </c>
      <c r="D7" s="474">
        <v>4.0000000000000001E-3</v>
      </c>
      <c r="E7" s="475"/>
      <c r="F7" s="98" t="s">
        <v>318</v>
      </c>
      <c r="G7" s="99">
        <v>5.0599999999999996</v>
      </c>
      <c r="H7" s="100" t="s">
        <v>318</v>
      </c>
      <c r="I7" s="99">
        <v>0.02</v>
      </c>
    </row>
    <row r="8" spans="1:10" ht="31.35" customHeight="1" x14ac:dyDescent="0.2">
      <c r="A8" s="101">
        <v>83362</v>
      </c>
      <c r="B8" s="12" t="s">
        <v>321</v>
      </c>
      <c r="C8" s="102" t="s">
        <v>317</v>
      </c>
      <c r="D8" s="476">
        <v>1E-3</v>
      </c>
      <c r="E8" s="477"/>
      <c r="F8" s="103" t="s">
        <v>318</v>
      </c>
      <c r="G8" s="104">
        <v>251.37</v>
      </c>
      <c r="H8" s="105" t="s">
        <v>318</v>
      </c>
      <c r="I8" s="104">
        <v>0.25</v>
      </c>
    </row>
    <row r="9" spans="1:10" ht="9.1999999999999993" customHeight="1" x14ac:dyDescent="0.2">
      <c r="A9" s="96">
        <v>88316</v>
      </c>
      <c r="B9" s="106" t="s">
        <v>322</v>
      </c>
      <c r="C9" s="97" t="s">
        <v>323</v>
      </c>
      <c r="D9" s="467">
        <v>5.7999999999999996E-3</v>
      </c>
      <c r="E9" s="468"/>
      <c r="F9" s="98" t="s">
        <v>318</v>
      </c>
      <c r="G9" s="99">
        <v>15.06</v>
      </c>
      <c r="H9" s="100" t="s">
        <v>318</v>
      </c>
      <c r="I9" s="99">
        <v>0.09</v>
      </c>
    </row>
    <row r="10" spans="1:10" ht="16.5" customHeight="1" x14ac:dyDescent="0.2">
      <c r="A10" s="96">
        <v>89035</v>
      </c>
      <c r="B10" s="12" t="s">
        <v>324</v>
      </c>
      <c r="C10" s="97" t="s">
        <v>317</v>
      </c>
      <c r="D10" s="467">
        <v>1.6999999999999999E-3</v>
      </c>
      <c r="E10" s="468"/>
      <c r="F10" s="98" t="s">
        <v>318</v>
      </c>
      <c r="G10" s="99">
        <v>141.30000000000001</v>
      </c>
      <c r="H10" s="100" t="s">
        <v>318</v>
      </c>
      <c r="I10" s="99">
        <v>0.24</v>
      </c>
    </row>
    <row r="11" spans="1:10" ht="16.5" customHeight="1" x14ac:dyDescent="0.2">
      <c r="A11" s="96">
        <v>89036</v>
      </c>
      <c r="B11" s="12" t="s">
        <v>325</v>
      </c>
      <c r="C11" s="97" t="s">
        <v>320</v>
      </c>
      <c r="D11" s="467">
        <v>4.1000000000000003E-3</v>
      </c>
      <c r="E11" s="468"/>
      <c r="F11" s="98" t="s">
        <v>318</v>
      </c>
      <c r="G11" s="99">
        <v>30.02</v>
      </c>
      <c r="H11" s="100" t="s">
        <v>318</v>
      </c>
      <c r="I11" s="99">
        <v>0.12</v>
      </c>
    </row>
    <row r="12" spans="1:10" ht="31.35" customHeight="1" x14ac:dyDescent="0.2">
      <c r="A12" s="101">
        <v>91486</v>
      </c>
      <c r="B12" s="12" t="s">
        <v>326</v>
      </c>
      <c r="C12" s="102" t="s">
        <v>320</v>
      </c>
      <c r="D12" s="469">
        <v>4.8999999999999998E-3</v>
      </c>
      <c r="E12" s="470"/>
      <c r="F12" s="103" t="s">
        <v>318</v>
      </c>
      <c r="G12" s="104">
        <v>45.52</v>
      </c>
      <c r="H12" s="105" t="s">
        <v>318</v>
      </c>
      <c r="I12" s="104">
        <v>0.22</v>
      </c>
    </row>
    <row r="13" spans="1:10" ht="9.1999999999999993" customHeight="1" x14ac:dyDescent="0.2">
      <c r="A13" s="97" t="s">
        <v>327</v>
      </c>
      <c r="B13" s="106" t="s">
        <v>328</v>
      </c>
      <c r="C13" s="97" t="s">
        <v>329</v>
      </c>
      <c r="D13" s="467">
        <v>1.2</v>
      </c>
      <c r="E13" s="468"/>
      <c r="F13" s="98" t="s">
        <v>318</v>
      </c>
      <c r="G13" s="99">
        <v>3.68</v>
      </c>
      <c r="H13" s="100" t="s">
        <v>318</v>
      </c>
      <c r="I13" s="99">
        <v>4.42</v>
      </c>
    </row>
    <row r="14" spans="1:10" ht="9.1999999999999993" customHeight="1" x14ac:dyDescent="0.2">
      <c r="A14" s="471" t="s">
        <v>330</v>
      </c>
      <c r="B14" s="472"/>
      <c r="C14" s="472"/>
      <c r="D14" s="473"/>
    </row>
    <row r="15" spans="1:10" ht="91.7" customHeight="1" x14ac:dyDescent="0.2">
      <c r="A15" s="10"/>
      <c r="B15" s="10"/>
      <c r="C15" s="10"/>
      <c r="D15" s="10"/>
      <c r="E15" s="10"/>
      <c r="F15" s="10"/>
      <c r="G15" s="10"/>
      <c r="H15" s="10"/>
      <c r="I15" s="10"/>
      <c r="J15" s="10"/>
    </row>
  </sheetData>
  <mergeCells count="16">
    <mergeCell ref="D11:E11"/>
    <mergeCell ref="D12:E12"/>
    <mergeCell ref="D13:E13"/>
    <mergeCell ref="A14:D14"/>
    <mergeCell ref="D6:E6"/>
    <mergeCell ref="D7:E7"/>
    <mergeCell ref="D8:E8"/>
    <mergeCell ref="D9:E9"/>
    <mergeCell ref="D10:E10"/>
    <mergeCell ref="A1:I1"/>
    <mergeCell ref="A2:I2"/>
    <mergeCell ref="A3:I3"/>
    <mergeCell ref="A4:I4"/>
    <mergeCell ref="D5:E5"/>
    <mergeCell ref="F5:G5"/>
    <mergeCell ref="H5:I5"/>
  </mergeCells>
  <pageMargins left="0.70866141732283472" right="0.51181102362204722" top="2.1259842519685042" bottom="0.74803149606299213" header="0.31496062992125984" footer="0.31496062992125984"/>
  <pageSetup paperSize="9" scale="95" orientation="portrait" horizontalDpi="0" verticalDpi="0" r:id="rId1"/>
  <headerFooter>
    <oddHeader>&amp;C&amp;G</oddHead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zoomScale="200" zoomScaleNormal="200" workbookViewId="0">
      <selection activeCell="E24" sqref="E24"/>
    </sheetView>
  </sheetViews>
  <sheetFormatPr defaultRowHeight="12.75" x14ac:dyDescent="0.2"/>
  <cols>
    <col min="1" max="1" width="29.1640625" customWidth="1"/>
    <col min="2" max="2" width="15.33203125" customWidth="1"/>
    <col min="3" max="3" width="10.1640625" customWidth="1"/>
    <col min="4" max="4" width="11.5" customWidth="1"/>
    <col min="5" max="5" width="50.6640625" customWidth="1"/>
    <col min="6" max="6" width="10.6640625" customWidth="1"/>
  </cols>
  <sheetData>
    <row r="1" spans="1:5" ht="38.25" customHeight="1" x14ac:dyDescent="0.15">
      <c r="A1" s="456" t="s">
        <v>308</v>
      </c>
      <c r="B1" s="478"/>
      <c r="C1" s="478"/>
      <c r="D1" s="478"/>
      <c r="E1" s="123"/>
    </row>
    <row r="2" spans="1:5" ht="9.1999999999999993" customHeight="1" x14ac:dyDescent="0.2">
      <c r="A2" s="479" t="s">
        <v>331</v>
      </c>
      <c r="B2" s="480"/>
      <c r="C2" s="480"/>
      <c r="D2" s="480"/>
      <c r="E2" s="124"/>
    </row>
    <row r="3" spans="1:5" ht="9.1999999999999993" customHeight="1" x14ac:dyDescent="0.2">
      <c r="A3" s="107" t="s">
        <v>332</v>
      </c>
      <c r="B3" s="107" t="s">
        <v>333</v>
      </c>
      <c r="C3" s="108"/>
      <c r="D3" s="109" t="s">
        <v>334</v>
      </c>
    </row>
    <row r="4" spans="1:5" ht="9.1999999999999993" customHeight="1" x14ac:dyDescent="0.2">
      <c r="A4" s="110" t="s">
        <v>335</v>
      </c>
      <c r="B4" s="2"/>
      <c r="C4" s="2"/>
      <c r="D4" s="2"/>
    </row>
    <row r="5" spans="1:5" ht="9.1999999999999993" customHeight="1" x14ac:dyDescent="0.2">
      <c r="A5" s="110" t="s">
        <v>336</v>
      </c>
      <c r="B5" s="2"/>
      <c r="C5" s="2"/>
      <c r="D5" s="2"/>
    </row>
    <row r="6" spans="1:5" ht="9.1999999999999993" customHeight="1" x14ac:dyDescent="0.2">
      <c r="A6" s="110" t="s">
        <v>337</v>
      </c>
      <c r="B6" s="2"/>
      <c r="C6" s="2"/>
      <c r="D6" s="2"/>
    </row>
    <row r="7" spans="1:5" ht="9.1999999999999993" customHeight="1" x14ac:dyDescent="0.2">
      <c r="A7" s="111" t="s">
        <v>338</v>
      </c>
      <c r="B7" s="2"/>
      <c r="C7" s="2"/>
      <c r="D7" s="2"/>
    </row>
    <row r="8" spans="1:5" ht="9.1999999999999993" customHeight="1" x14ac:dyDescent="0.2">
      <c r="A8" s="110" t="s">
        <v>339</v>
      </c>
      <c r="B8" s="2"/>
      <c r="C8" s="2"/>
      <c r="D8" s="2"/>
    </row>
    <row r="9" spans="1:5" ht="9.1999999999999993" customHeight="1" x14ac:dyDescent="0.2">
      <c r="A9" s="110" t="s">
        <v>340</v>
      </c>
      <c r="B9" s="2"/>
      <c r="C9" s="2"/>
      <c r="D9" s="2"/>
    </row>
    <row r="10" spans="1:5" ht="9.1999999999999993" customHeight="1" x14ac:dyDescent="0.2">
      <c r="A10" s="110" t="s">
        <v>341</v>
      </c>
      <c r="B10" s="2"/>
      <c r="C10" s="2"/>
      <c r="D10" s="2"/>
    </row>
    <row r="11" spans="1:5" ht="9.1999999999999993" customHeight="1" x14ac:dyDescent="0.2">
      <c r="A11" s="110" t="s">
        <v>342</v>
      </c>
      <c r="B11" s="2"/>
      <c r="C11" s="2"/>
      <c r="D11" s="2"/>
    </row>
    <row r="12" spans="1:5" ht="9.1999999999999993" customHeight="1" x14ac:dyDescent="0.2">
      <c r="A12" s="110" t="s">
        <v>343</v>
      </c>
      <c r="B12" s="2"/>
      <c r="C12" s="2"/>
      <c r="D12" s="2"/>
    </row>
    <row r="13" spans="1:5" ht="9.1999999999999993" customHeight="1" x14ac:dyDescent="0.2">
      <c r="A13" s="111" t="s">
        <v>344</v>
      </c>
      <c r="B13" s="2"/>
      <c r="C13" s="2"/>
      <c r="D13" s="2"/>
    </row>
    <row r="14" spans="1:5" ht="9.1999999999999993" customHeight="1" x14ac:dyDescent="0.2">
      <c r="A14" s="110" t="s">
        <v>345</v>
      </c>
      <c r="B14" s="2"/>
      <c r="C14" s="2"/>
      <c r="D14" s="2"/>
    </row>
    <row r="15" spans="1:5" ht="9.1999999999999993" customHeight="1" x14ac:dyDescent="0.2">
      <c r="A15" s="110" t="s">
        <v>346</v>
      </c>
      <c r="B15" s="2"/>
      <c r="C15" s="2"/>
      <c r="D15" s="2"/>
    </row>
    <row r="16" spans="1:5" ht="9.1999999999999993" customHeight="1" x14ac:dyDescent="0.2">
      <c r="A16" s="110" t="s">
        <v>347</v>
      </c>
      <c r="B16" s="110" t="s">
        <v>348</v>
      </c>
      <c r="C16" s="112" t="s">
        <v>349</v>
      </c>
      <c r="D16" s="112" t="s">
        <v>350</v>
      </c>
    </row>
    <row r="17" spans="1:6" ht="9.1999999999999993" customHeight="1" x14ac:dyDescent="0.2">
      <c r="A17" s="110" t="s">
        <v>351</v>
      </c>
      <c r="B17" s="2"/>
      <c r="C17" s="2"/>
      <c r="D17" s="2"/>
    </row>
    <row r="18" spans="1:6" ht="9.1999999999999993" customHeight="1" x14ac:dyDescent="0.2">
      <c r="A18" s="110" t="s">
        <v>352</v>
      </c>
      <c r="B18" s="2"/>
      <c r="C18" s="2"/>
      <c r="D18" s="2"/>
    </row>
    <row r="19" spans="1:6" ht="9.1999999999999993" customHeight="1" x14ac:dyDescent="0.2">
      <c r="A19" s="110" t="s">
        <v>353</v>
      </c>
      <c r="B19" s="2"/>
      <c r="C19" s="2"/>
      <c r="D19" s="2"/>
    </row>
    <row r="20" spans="1:6" ht="9.1999999999999993" customHeight="1" x14ac:dyDescent="0.2">
      <c r="A20" s="110" t="s">
        <v>354</v>
      </c>
      <c r="B20" s="2"/>
      <c r="C20" s="2"/>
      <c r="D20" s="2"/>
    </row>
    <row r="21" spans="1:6" ht="9.1999999999999993" customHeight="1" x14ac:dyDescent="0.2">
      <c r="A21" s="110" t="s">
        <v>355</v>
      </c>
      <c r="B21" s="2"/>
      <c r="C21" s="2"/>
      <c r="D21" s="2"/>
    </row>
    <row r="22" spans="1:6" ht="9.1999999999999993" customHeight="1" x14ac:dyDescent="0.2">
      <c r="A22" s="111" t="s">
        <v>356</v>
      </c>
      <c r="B22" s="2"/>
      <c r="C22" s="2"/>
      <c r="D22" s="2"/>
    </row>
    <row r="23" spans="1:6" ht="9.1999999999999993" customHeight="1" x14ac:dyDescent="0.2">
      <c r="A23" s="110" t="s">
        <v>357</v>
      </c>
      <c r="B23" s="2"/>
      <c r="C23" s="2"/>
      <c r="D23" s="2"/>
    </row>
    <row r="24" spans="1:6" ht="9.1999999999999993" customHeight="1" x14ac:dyDescent="0.2">
      <c r="A24" s="110" t="s">
        <v>358</v>
      </c>
      <c r="B24" s="2"/>
      <c r="C24" s="2"/>
      <c r="D24" s="2"/>
    </row>
    <row r="25" spans="1:6" ht="9.1999999999999993" customHeight="1" x14ac:dyDescent="0.2">
      <c r="A25" s="110" t="s">
        <v>359</v>
      </c>
      <c r="B25" s="2"/>
      <c r="C25" s="2"/>
      <c r="D25" s="2"/>
    </row>
    <row r="26" spans="1:6" ht="11.25" customHeight="1" x14ac:dyDescent="0.2">
      <c r="A26" s="113"/>
      <c r="B26" s="113"/>
      <c r="C26" s="113"/>
      <c r="D26" s="113"/>
      <c r="E26" s="113"/>
      <c r="F26" s="113"/>
    </row>
  </sheetData>
  <mergeCells count="2">
    <mergeCell ref="A1:D1"/>
    <mergeCell ref="A2:D2"/>
  </mergeCells>
  <pageMargins left="0.9055118110236221" right="0.70866141732283472" top="1.7322834645669292" bottom="0.74803149606299213" header="0.31496062992125984" footer="0.31496062992125984"/>
  <pageSetup paperSize="9" scale="14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13</vt:i4>
      </vt:variant>
      <vt:variant>
        <vt:lpstr>Intervalos nomeados</vt:lpstr>
      </vt:variant>
      <vt:variant>
        <vt:i4>13</vt:i4>
      </vt:variant>
    </vt:vector>
  </HeadingPairs>
  <TitlesOfParts>
    <vt:vector size="26" baseType="lpstr">
      <vt:lpstr>DRENAGEM</vt:lpstr>
      <vt:lpstr>PLANILHA</vt:lpstr>
      <vt:lpstr>CPU1</vt:lpstr>
      <vt:lpstr>CPU2</vt:lpstr>
      <vt:lpstr>CPU3</vt:lpstr>
      <vt:lpstr>CPU4</vt:lpstr>
      <vt:lpstr>CPU5</vt:lpstr>
      <vt:lpstr>CPU6</vt:lpstr>
      <vt:lpstr>CPU7</vt:lpstr>
      <vt:lpstr>BDI</vt:lpstr>
      <vt:lpstr>CRONOGRAMA</vt:lpstr>
      <vt:lpstr>CPU-D</vt:lpstr>
      <vt:lpstr>COTAÇÃO</vt:lpstr>
      <vt:lpstr>BDI!Area_de_impressao</vt:lpstr>
      <vt:lpstr>COTAÇÃO!Area_de_impressao</vt:lpstr>
      <vt:lpstr>'CPU1'!Area_de_impressao</vt:lpstr>
      <vt:lpstr>'CPU2'!Area_de_impressao</vt:lpstr>
      <vt:lpstr>'CPU3'!Area_de_impressao</vt:lpstr>
      <vt:lpstr>'CPU4'!Area_de_impressao</vt:lpstr>
      <vt:lpstr>'CPU5'!Area_de_impressao</vt:lpstr>
      <vt:lpstr>'CPU6'!Area_de_impressao</vt:lpstr>
      <vt:lpstr>'CPU7'!Area_de_impressao</vt:lpstr>
      <vt:lpstr>'CPU-D'!Area_de_impressao</vt:lpstr>
      <vt:lpstr>CRONOGRAMA!Area_de_impressao</vt:lpstr>
      <vt:lpstr>DRENAGEM!Area_de_impressao</vt:lpstr>
      <vt:lpstr>PLANILHA!Area_de_impressao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Celso Bergh</dc:creator>
  <cp:lastModifiedBy>Odonto</cp:lastModifiedBy>
  <cp:lastPrinted>2022-07-18T11:46:50Z</cp:lastPrinted>
  <dcterms:created xsi:type="dcterms:W3CDTF">2022-07-06T23:19:09Z</dcterms:created>
  <dcterms:modified xsi:type="dcterms:W3CDTF">2022-08-08T15:08:31Z</dcterms:modified>
</cp:coreProperties>
</file>